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1"/>
  </bookViews>
  <sheets>
    <sheet name="გეგმა" sheetId="1" r:id="rId1"/>
    <sheet name="ხელშეკრულებები" sheetId="2" r:id="rId2"/>
  </sheets>
  <definedNames>
    <definedName name="_xlnm._FilterDatabase" localSheetId="1" hidden="1">'ხელშეკრულებები'!$A$2:$IM$704</definedName>
  </definedNames>
  <calcPr fullCalcOnLoad="1"/>
</workbook>
</file>

<file path=xl/comments2.xml><?xml version="1.0" encoding="utf-8"?>
<comments xmlns="http://schemas.openxmlformats.org/spreadsheetml/2006/main">
  <authors>
    <author>Author</author>
  </authors>
  <commentList>
    <comment ref="L12" authorId="0">
      <text>
        <r>
          <rPr>
            <b/>
            <sz val="9"/>
            <rFont val="Tahoma"/>
            <family val="2"/>
          </rPr>
          <t>Author:</t>
        </r>
        <r>
          <rPr>
            <sz val="9"/>
            <rFont val="Tahoma"/>
            <family val="2"/>
          </rPr>
          <t xml:space="preserve">
60955 ლარი იყო შეთანხმებამდე</t>
        </r>
      </text>
    </comment>
    <comment ref="L15" authorId="0">
      <text>
        <r>
          <rPr>
            <b/>
            <sz val="9"/>
            <rFont val="Tahoma"/>
            <family val="2"/>
          </rPr>
          <t>Author:</t>
        </r>
        <r>
          <rPr>
            <sz val="9"/>
            <rFont val="Tahoma"/>
            <family val="2"/>
          </rPr>
          <t xml:space="preserve">
შეთანხმებამდე იყო 121170
</t>
        </r>
      </text>
    </comment>
    <comment ref="L42" authorId="0">
      <text>
        <r>
          <rPr>
            <b/>
            <sz val="9"/>
            <rFont val="Tahoma"/>
            <family val="2"/>
          </rPr>
          <t xml:space="preserve">Sopiko Vacheishv ხელშეკრულების ღირებულება იყო 5500 ლარი
</t>
        </r>
      </text>
    </comment>
    <comment ref="L62" authorId="0">
      <text>
        <r>
          <rPr>
            <b/>
            <sz val="9"/>
            <rFont val="Tahoma"/>
            <family val="2"/>
          </rPr>
          <t>Author:</t>
        </r>
        <r>
          <rPr>
            <sz val="9"/>
            <rFont val="Tahoma"/>
            <family val="2"/>
          </rPr>
          <t xml:space="preserve">
მე-3-ე შეთანხმებამდე იყო 52300 ლარი
</t>
        </r>
      </text>
    </comment>
    <comment ref="L68" authorId="0">
      <text>
        <r>
          <rPr>
            <b/>
            <sz val="9"/>
            <rFont val="Tahoma"/>
            <family val="2"/>
          </rPr>
          <t>Author:</t>
        </r>
        <r>
          <rPr>
            <sz val="9"/>
            <rFont val="Tahoma"/>
            <family val="2"/>
          </rPr>
          <t xml:space="preserve">
შეთანხმებამდე იყო 88560 ლარი</t>
        </r>
      </text>
    </comment>
    <comment ref="L82" authorId="0">
      <text>
        <r>
          <rPr>
            <b/>
            <sz val="9"/>
            <rFont val="Tahoma"/>
            <family val="2"/>
          </rPr>
          <t>Author:</t>
        </r>
        <r>
          <rPr>
            <sz val="9"/>
            <rFont val="Tahoma"/>
            <family val="2"/>
          </rPr>
          <t xml:space="preserve">
შეთანხმებამდე იყო 130195 ლარი
</t>
        </r>
      </text>
    </comment>
    <comment ref="L104" authorId="0">
      <text>
        <r>
          <rPr>
            <b/>
            <sz val="9"/>
            <rFont val="Tahoma"/>
            <family val="2"/>
          </rPr>
          <t>Author:</t>
        </r>
        <r>
          <rPr>
            <sz val="9"/>
            <rFont val="Tahoma"/>
            <family val="2"/>
          </rPr>
          <t xml:space="preserve">
შეთანხმებამდე იყო 21304.6 ლარი</t>
        </r>
      </text>
    </comment>
    <comment ref="L122" authorId="0">
      <text>
        <r>
          <rPr>
            <b/>
            <sz val="9"/>
            <rFont val="Tahoma"/>
            <family val="2"/>
          </rPr>
          <t xml:space="preserve">Author: Sophiko
</t>
        </r>
        <r>
          <rPr>
            <sz val="9"/>
            <rFont val="Tahoma"/>
            <family val="2"/>
          </rPr>
          <t xml:space="preserve">ხელსეკრულების ღირებულება იყო 13195 ლარი
</t>
        </r>
      </text>
    </comment>
    <comment ref="L136" authorId="0">
      <text>
        <r>
          <rPr>
            <b/>
            <sz val="9"/>
            <rFont val="Tahoma"/>
            <family val="2"/>
          </rPr>
          <t>Author:</t>
        </r>
        <r>
          <rPr>
            <sz val="9"/>
            <rFont val="Tahoma"/>
            <family val="2"/>
          </rPr>
          <t xml:space="preserve">
შეთანხმებამდე იყო 12697.70 ლარი</t>
        </r>
      </text>
    </comment>
    <comment ref="L139" authorId="0">
      <text>
        <r>
          <rPr>
            <b/>
            <sz val="9"/>
            <rFont val="Tahoma"/>
            <family val="2"/>
          </rPr>
          <t>Author:</t>
        </r>
        <r>
          <rPr>
            <sz val="9"/>
            <rFont val="Tahoma"/>
            <family val="2"/>
          </rPr>
          <t xml:space="preserve">
სახელშეკრულებო ღირებულება შეთანხმებამდე იყო 598974.49 ლარი</t>
        </r>
      </text>
    </comment>
    <comment ref="L180" authorId="0">
      <text>
        <r>
          <rPr>
            <b/>
            <sz val="9"/>
            <rFont val="Tahoma"/>
            <family val="2"/>
          </rPr>
          <t>Author:</t>
        </r>
        <r>
          <rPr>
            <sz val="9"/>
            <rFont val="Tahoma"/>
            <family val="2"/>
          </rPr>
          <t xml:space="preserve">
იყო - 64 400 ლ
</t>
        </r>
      </text>
    </comment>
    <comment ref="L203" authorId="0">
      <text>
        <r>
          <rPr>
            <b/>
            <sz val="9"/>
            <rFont val="Tahoma"/>
            <family val="2"/>
          </rPr>
          <t>Author:</t>
        </r>
        <r>
          <rPr>
            <sz val="9"/>
            <rFont val="Tahoma"/>
            <family val="2"/>
          </rPr>
          <t xml:space="preserve">
67776.13 იყო შეთანხმებამდე
</t>
        </r>
      </text>
    </comment>
    <comment ref="L214" authorId="0">
      <text>
        <r>
          <rPr>
            <b/>
            <sz val="9"/>
            <rFont val="Tahoma"/>
            <family val="2"/>
          </rPr>
          <t>Author:</t>
        </r>
        <r>
          <rPr>
            <sz val="9"/>
            <rFont val="Tahoma"/>
            <family val="2"/>
          </rPr>
          <t xml:space="preserve">
ცვლილებამდე იყო 2600 ლარი
</t>
        </r>
      </text>
    </comment>
    <comment ref="L255" authorId="0">
      <text>
        <r>
          <rPr>
            <b/>
            <sz val="9"/>
            <rFont val="Tahoma"/>
            <family val="2"/>
          </rPr>
          <t>Author:</t>
        </r>
        <r>
          <rPr>
            <sz val="9"/>
            <rFont val="Tahoma"/>
            <family val="2"/>
          </rPr>
          <t xml:space="preserve">
შეთანხმებამდე იყო 10900 ლარი
</t>
        </r>
      </text>
    </comment>
    <comment ref="L261" authorId="0">
      <text>
        <r>
          <rPr>
            <b/>
            <sz val="9"/>
            <rFont val="Tahoma"/>
            <family val="2"/>
          </rPr>
          <t>Author:</t>
        </r>
        <r>
          <rPr>
            <sz val="9"/>
            <rFont val="Tahoma"/>
            <family val="2"/>
          </rPr>
          <t xml:space="preserve">
შეთანხმებამდე იყო 5000 ლარი</t>
        </r>
      </text>
    </comment>
    <comment ref="L271" authorId="0">
      <text>
        <r>
          <rPr>
            <b/>
            <sz val="9"/>
            <rFont val="Tahoma"/>
            <family val="2"/>
          </rPr>
          <t>Author:</t>
        </r>
        <r>
          <rPr>
            <sz val="9"/>
            <rFont val="Tahoma"/>
            <family val="2"/>
          </rPr>
          <t xml:space="preserve">
შეთანხმებამდე ხელშეკრულების ღირებულება იყო 91936 = 66028.38+25907.62</t>
        </r>
      </text>
    </comment>
    <comment ref="L279" authorId="0">
      <text>
        <r>
          <rPr>
            <b/>
            <sz val="9"/>
            <rFont val="Tahoma"/>
            <family val="2"/>
          </rPr>
          <t>Author:</t>
        </r>
        <r>
          <rPr>
            <sz val="9"/>
            <rFont val="Tahoma"/>
            <family val="2"/>
          </rPr>
          <t xml:space="preserve">
შეუსრულებელი ხელშეკრულება. ღირებულება გასწორდა ფაქტიურ ხარჯზე</t>
        </r>
      </text>
    </comment>
    <comment ref="L281" authorId="0">
      <text>
        <r>
          <rPr>
            <b/>
            <sz val="9"/>
            <rFont val="Tahoma"/>
            <family val="2"/>
          </rPr>
          <t>Author:</t>
        </r>
        <r>
          <rPr>
            <sz val="9"/>
            <rFont val="Tahoma"/>
            <family val="2"/>
          </rPr>
          <t xml:space="preserve">
შეუსრულებელი ხელშეკრულება</t>
        </r>
      </text>
    </comment>
    <comment ref="L288" authorId="0">
      <text>
        <r>
          <rPr>
            <b/>
            <sz val="9"/>
            <rFont val="Tahoma"/>
            <family val="2"/>
          </rPr>
          <t>Author:</t>
        </r>
        <r>
          <rPr>
            <sz val="9"/>
            <rFont val="Tahoma"/>
            <family val="2"/>
          </rPr>
          <t xml:space="preserve">
შეთანხმებამდე იყო 31894.83 ლარი
</t>
        </r>
      </text>
    </comment>
    <comment ref="L390" authorId="0">
      <text>
        <r>
          <rPr>
            <b/>
            <sz val="9"/>
            <rFont val="Tahoma"/>
            <family val="2"/>
          </rPr>
          <t>Author:</t>
        </r>
        <r>
          <rPr>
            <sz val="9"/>
            <rFont val="Tahoma"/>
            <family val="2"/>
          </rPr>
          <t xml:space="preserve">
შეუსრულებელი ხელშეკრულება</t>
        </r>
      </text>
    </comment>
    <comment ref="L505" authorId="0">
      <text>
        <r>
          <rPr>
            <b/>
            <sz val="9"/>
            <rFont val="Tahoma"/>
            <family val="2"/>
          </rPr>
          <t>Author:</t>
        </r>
        <r>
          <rPr>
            <sz val="9"/>
            <rFont val="Tahoma"/>
            <family val="2"/>
          </rPr>
          <t xml:space="preserve">
იყო 74 499 ლ
</t>
        </r>
      </text>
    </comment>
    <comment ref="L508" authorId="0">
      <text>
        <r>
          <rPr>
            <b/>
            <sz val="9"/>
            <rFont val="Tahoma"/>
            <family val="2"/>
          </rPr>
          <t>Author:</t>
        </r>
        <r>
          <rPr>
            <sz val="9"/>
            <rFont val="Tahoma"/>
            <family val="2"/>
          </rPr>
          <t xml:space="preserve">
შემცირდა შეთანხმების ოქმით
</t>
        </r>
      </text>
    </comment>
    <comment ref="L624" authorId="0">
      <text>
        <r>
          <rPr>
            <b/>
            <sz val="9"/>
            <rFont val="Tahoma"/>
            <family val="2"/>
          </rPr>
          <t>Author:</t>
        </r>
        <r>
          <rPr>
            <sz val="9"/>
            <rFont val="Tahoma"/>
            <family val="2"/>
          </rPr>
          <t xml:space="preserve">
ხელშეკრულება შეწყდა ცალმხრივად
</t>
        </r>
      </text>
    </comment>
    <comment ref="L669" authorId="0">
      <text>
        <r>
          <rPr>
            <b/>
            <sz val="9"/>
            <rFont val="Tahoma"/>
            <family val="2"/>
          </rPr>
          <t>Author:</t>
        </r>
        <r>
          <rPr>
            <sz val="9"/>
            <rFont val="Tahoma"/>
            <family val="2"/>
          </rPr>
          <t xml:space="preserve">
შესასყიდი მანქანების ღირებულება 228791.992 ლარი. 33 000 ლარის - ჩასანაცვლებელი მანქანები.</t>
        </r>
      </text>
    </comment>
  </commentList>
</comments>
</file>

<file path=xl/sharedStrings.xml><?xml version="1.0" encoding="utf-8"?>
<sst xmlns="http://schemas.openxmlformats.org/spreadsheetml/2006/main" count="8874" uniqueCount="4034">
  <si>
    <t>ძირითადი CPV</t>
  </si>
  <si>
    <t>სავარაუდო ღირებულება</t>
  </si>
  <si>
    <t>შესყიდვის საშუალება</t>
  </si>
  <si>
    <t>კვარტლები</t>
  </si>
  <si>
    <t>ერთწლიანი/მრავალწლიანი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</si>
  <si>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</si>
  <si>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</si>
  <si>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</si>
  <si>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</si>
  <si>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</si>
  <si>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</si>
  <si>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</si>
  <si>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ჩაწერა</t>
  </si>
  <si>
    <t>ჩაწერის დრო</t>
  </si>
  <si>
    <t>რედაქტირება</t>
  </si>
  <si>
    <t>რედაქტირების დრო</t>
  </si>
  <si>
    <t>გამ. შესყიდვა</t>
  </si>
  <si>
    <t>I, II, III, IV</t>
  </si>
  <si>
    <t>ზღვრების შესაბამისად</t>
  </si>
  <si>
    <t>საკუთარი სახსრები</t>
  </si>
  <si>
    <t>ეკატერინე ძნელაძე</t>
  </si>
  <si>
    <t>28.01.2014 00:33</t>
  </si>
  <si>
    <t>I</t>
  </si>
  <si>
    <t>წარმოამდგენლობითი ხარჯები</t>
  </si>
  <si>
    <t>14.03.2014 20:41</t>
  </si>
  <si>
    <t>კონს. შესყიდვა</t>
  </si>
  <si>
    <t>930 000 ლარი გადატანილი იქნა 66500000 კოდში&lt;br /&gt;
თანხა გადანაწილდა 50100000 და 73100000 კოდებში
თანხა გადანაწილდა 15700000, 22400000, 33600000 და 71600000 კოდებში</t>
  </si>
  <si>
    <t>მაია რუაძე</t>
  </si>
  <si>
    <t>04.11.2013 17:37</t>
  </si>
  <si>
    <t>17.11.2014 18:00</t>
  </si>
  <si>
    <t>III, IV</t>
  </si>
  <si>
    <t>15.09.2014 10:36</t>
  </si>
  <si>
    <t>გამ. ელ. ტენდერი</t>
  </si>
  <si>
    <t>II, III, IV</t>
  </si>
  <si>
    <t>11.06.2014 12:50</t>
  </si>
  <si>
    <t>ფაქტობრივი შესრილების მიხედვით</t>
  </si>
  <si>
    <t>16.01.2014 22:54</t>
  </si>
  <si>
    <t>28.05.2014 21:29</t>
  </si>
  <si>
    <t>გაიზარდა საჭიროების შესაბამისად</t>
  </si>
  <si>
    <t>17.11.2014 18:01</t>
  </si>
  <si>
    <t>20.03.2014 21:13</t>
  </si>
  <si>
    <t>15.04.2014 19:20</t>
  </si>
  <si>
    <t>მოთხოვნის შესაბამისად</t>
  </si>
  <si>
    <t>19.02.2014 23:25</t>
  </si>
  <si>
    <t>20.03.2014 21:10</t>
  </si>
  <si>
    <t>24.02.2014 09:56</t>
  </si>
  <si>
    <t>15.07.2014 19:11</t>
  </si>
  <si>
    <t>05.06.2014 12:46</t>
  </si>
  <si>
    <t>ელ. ტენდერი</t>
  </si>
  <si>
    <t>რესურსი გადანაწილდა 48800000 და 795000002 კოდებში
თანხა გადანაწილდა 42100000 და 63700000 კოდებში</t>
  </si>
  <si>
    <t>04.11.2013 16:16</t>
  </si>
  <si>
    <t>06.11.2014 11:17</t>
  </si>
  <si>
    <t>გაიზარდა მოთხოვნის შესაბამისად</t>
  </si>
  <si>
    <t>29.04.2014 16:16</t>
  </si>
  <si>
    <t>25.06.2014 22:41</t>
  </si>
  <si>
    <t>30.01.2014 17:54</t>
  </si>
  <si>
    <t>28.01.2014 00:35</t>
  </si>
  <si>
    <t>30.09.2014 19:10</t>
  </si>
  <si>
    <t>გადატანილი იქნა სხვა კოდში საჭიროებისამებრ</t>
  </si>
  <si>
    <t>04.11.2013 16:17</t>
  </si>
  <si>
    <t>14.03.2014 20:51</t>
  </si>
  <si>
    <t>04.11.2013 16:18</t>
  </si>
  <si>
    <t>23.09.2014 19:15</t>
  </si>
  <si>
    <t>სოფიკო ვაჩეიშვილი</t>
  </si>
  <si>
    <t>02.04.2014 19:35</t>
  </si>
  <si>
    <t>14.07.2014 16:20</t>
  </si>
  <si>
    <t>III</t>
  </si>
  <si>
    <t>ექსკლუზივი</t>
  </si>
  <si>
    <t>07.07.2014 13:49</t>
  </si>
  <si>
    <t>გადანაწილდა გ.შ. პუნქტში
2 000 ლარი გადანაწილდა 33600000 კოდში</t>
  </si>
  <si>
    <t>07.02.2014 12:01</t>
  </si>
  <si>
    <t>03.11.2014 16:28</t>
  </si>
  <si>
    <t>28.01.2014 00:32</t>
  </si>
  <si>
    <t>02.06.2014 16:41</t>
  </si>
  <si>
    <t>28.01.2014 00:38</t>
  </si>
  <si>
    <t>27.11.2014 18:07</t>
  </si>
  <si>
    <t>04.11.2013 16:19</t>
  </si>
  <si>
    <t>გაიზარდა მოთხოვნის მიხედდვით</t>
  </si>
  <si>
    <t>04.11.2013 16:20</t>
  </si>
  <si>
    <t>14.03.2014 20:49</t>
  </si>
  <si>
    <t>15.01.2014 20:21</t>
  </si>
  <si>
    <t>10.04.2014 20:51</t>
  </si>
  <si>
    <t>10.07.2014 20:48</t>
  </si>
  <si>
    <t>23.04.2014 15:25</t>
  </si>
  <si>
    <t>04.11.2013 16:21</t>
  </si>
  <si>
    <t>27.10.2014 21:12</t>
  </si>
  <si>
    <t>გადაუდებელი აუცილებლობა</t>
  </si>
  <si>
    <t>28.02.2014 19:27</t>
  </si>
  <si>
    <t>პრეზ. ან მთავრ. სამართლებლივი აქტი</t>
  </si>
  <si>
    <t>13.03.2014 22:24</t>
  </si>
  <si>
    <t>30.06.2014 18:20</t>
  </si>
  <si>
    <t>IV</t>
  </si>
  <si>
    <t>20.10.2014 19:32</t>
  </si>
  <si>
    <t>II, III</t>
  </si>
  <si>
    <t>მოთხოვნის მიხედვით</t>
  </si>
  <si>
    <t>20.05.2014 16:10</t>
  </si>
  <si>
    <t>06.10.2014 18:50</t>
  </si>
  <si>
    <t>გადანაწილდა 79500000, 22200000, 48900000, 33600000, 51300000, 92300000, 22300000, 55100000, 80500000 კოდებში
გაიზარდა წარმოქმნილი საჭიროების შესაბამისად</t>
  </si>
  <si>
    <t>04.11.2013 16:22</t>
  </si>
  <si>
    <t>18.11.2014 17:24</t>
  </si>
  <si>
    <t>13.03.2014 22:25</t>
  </si>
  <si>
    <t>გაიზარდა მოთხოვნის შესაბამისად
რესურსი გადანაწილდა 22300000, 42300000, 51500000 და 71600000 კოდებში</t>
  </si>
  <si>
    <t>04.11.2013 16:23</t>
  </si>
  <si>
    <t>27.11.2014 18:08</t>
  </si>
  <si>
    <t>მექანიკური შეცდომის შედეგად გეგმის ელექტრონულ ვერსიაში მონიშნული იქნა გ.ე.ტ. ნაცვლად გ.შ.-სა. შესაბამისად შესწორდა აღნიშნული ხარვეზი</t>
  </si>
  <si>
    <t>17.01.2014 20:55</t>
  </si>
  <si>
    <t>13.08.2014 17:57</t>
  </si>
  <si>
    <t>13.08.2014 17:58</t>
  </si>
  <si>
    <t>20.06.2014 18:48</t>
  </si>
  <si>
    <t>დამატებითი მოთხოვნის გამო გეგმაში ჩამატებული იქნა გეტ</t>
  </si>
  <si>
    <t>17.02.2014 19:32</t>
  </si>
  <si>
    <t>27.10.2014 21:13</t>
  </si>
  <si>
    <t>17.02.2014 19:33</t>
  </si>
  <si>
    <t>25.09.2014 18:26</t>
  </si>
  <si>
    <t>გადანაწილდა 6370000 კოდში</t>
  </si>
  <si>
    <t>04.11.2013 16:24</t>
  </si>
  <si>
    <t>06.06.2014 20:28</t>
  </si>
  <si>
    <t>11.04.2014 20:04</t>
  </si>
  <si>
    <t>20.03.2014 21:09</t>
  </si>
  <si>
    <t>10.07.2014 20:49</t>
  </si>
  <si>
    <t>20.02.2014 19:21</t>
  </si>
  <si>
    <t>თანხა გადანაწილდა 35100000 და 15800000 კოდებში.
გაიზარდა წარმოქმნილი საჭიროების შესაბამისად</t>
  </si>
  <si>
    <t>04.11.2013 16:26</t>
  </si>
  <si>
    <t>22.10.2014 18:29</t>
  </si>
  <si>
    <t>04.11.2013 16:28</t>
  </si>
  <si>
    <t>05.08.2014 20:52</t>
  </si>
  <si>
    <t>04.11.2013 16:32</t>
  </si>
  <si>
    <t>04.11.2013 16:33</t>
  </si>
  <si>
    <t>22.09.2014 19:57</t>
  </si>
  <si>
    <t>22.08.2014 19:56</t>
  </si>
  <si>
    <t>17.11.2014 18:02</t>
  </si>
  <si>
    <t>28.01.2014 00:34</t>
  </si>
  <si>
    <t>22.08.2014 19:57</t>
  </si>
  <si>
    <t>14.03.2014 16:33</t>
  </si>
  <si>
    <t>11.07.2014 19:21</t>
  </si>
  <si>
    <t>თანხა გადანაწილდა 30100000 და 8050000 კოდში
რესურსი გადავიდა 34100000 (მთავრობის განკარგულებით) მუხლში</t>
  </si>
  <si>
    <t>04.11.2013 17:47</t>
  </si>
  <si>
    <t>03.12.2014 18:14</t>
  </si>
  <si>
    <t>03.12.2014 18:12</t>
  </si>
  <si>
    <t>გადანაწილდა 31700000, 925000, 1590000 კოდებში
რესურსი გადანაწილდა 34100000 (მთავრობის განკარგულება) მუხლში</t>
  </si>
  <si>
    <t>04.11.2013 16:34</t>
  </si>
  <si>
    <t>03.12.2014 18:15</t>
  </si>
  <si>
    <t>გაიზარდა მოთხოვნის მიხედვით</t>
  </si>
  <si>
    <t>04.11.2013 16:35</t>
  </si>
  <si>
    <t>07.02.2014 20:26</t>
  </si>
  <si>
    <t>ექსკლუზივი; საქართველოს კანონის 10¹ მუხლის "ა" ქვეპუნქტი</t>
  </si>
  <si>
    <t>21.02.2014 19:35</t>
  </si>
  <si>
    <t>II</t>
  </si>
  <si>
    <t>მოთხოვნი მიხედვით</t>
  </si>
  <si>
    <t>04.11.2013 16:36</t>
  </si>
  <si>
    <t>16.01.2014 21:37</t>
  </si>
  <si>
    <t>04.11.2013 16:38</t>
  </si>
  <si>
    <t>45200000; 39100000</t>
  </si>
  <si>
    <t>04.11.2013 16:40</t>
  </si>
  <si>
    <t>02.09.2014 19:28</t>
  </si>
  <si>
    <t>13.03.2014 22:22</t>
  </si>
  <si>
    <t>03.07.2014 19:46</t>
  </si>
  <si>
    <t>30.07.2014 14:21</t>
  </si>
  <si>
    <t>04.11.2013 16:44</t>
  </si>
  <si>
    <t>22.09.2014 19:58</t>
  </si>
  <si>
    <t>გადანაწილდა 31100000, 73100000, 35100000, 50100000, 15700000, 39100000, 45300000, 79100000, 30100000, 14500000, 50100000, 63500000 კოდებში</t>
  </si>
  <si>
    <t>04.11.2013 17:26</t>
  </si>
  <si>
    <t>16.12.2014 16:06</t>
  </si>
  <si>
    <t>04.11.2013 16:46</t>
  </si>
  <si>
    <t>22.09.2014 20:07</t>
  </si>
  <si>
    <t>10.09.2014 19:46</t>
  </si>
  <si>
    <t>20.01.2014 23:58</t>
  </si>
  <si>
    <t>გადანაწილდა 50100000, 55100000 კოდში.&lt;br /&gt;
გაიზარდა წარმოქმნილი საჭიროების შესაბამისად</t>
  </si>
  <si>
    <t>27.10.2014 21:14</t>
  </si>
  <si>
    <t>13.03.2014 22:20</t>
  </si>
  <si>
    <t>გადანაწილდა 31200000; 79600000; 92400000. 45200000 კოდებში</t>
  </si>
  <si>
    <t>04.11.2013 16:47</t>
  </si>
  <si>
    <t>04.12.2014 19:50</t>
  </si>
  <si>
    <t>16.06.2014 19:27</t>
  </si>
  <si>
    <t>04.11.2013 16:48</t>
  </si>
  <si>
    <t>05.08.2014 20:55</t>
  </si>
  <si>
    <t>04.11.2013 16:49</t>
  </si>
  <si>
    <t>11.07.2014 19:22</t>
  </si>
  <si>
    <t>04.11.2013 16:50</t>
  </si>
  <si>
    <t>გაიზარდა მოთხოვნის შესაბამისად;
430 ლარი გადანაწილდა 42300000 მუხლში</t>
  </si>
  <si>
    <t>18.02.2014 16:36</t>
  </si>
  <si>
    <t>29.12.2014 17:46</t>
  </si>
  <si>
    <t>27.11.2014 18:09</t>
  </si>
  <si>
    <t>29.12.2014 17:47</t>
  </si>
  <si>
    <t>ფაქტობრივი შესრულების მიხედვით</t>
  </si>
  <si>
    <t>04.11.2013 16:51</t>
  </si>
  <si>
    <t>28.05.2014 21:30</t>
  </si>
  <si>
    <t>რესურსი გადანაწილდა 85100000 კოდში</t>
  </si>
  <si>
    <t>28.05.2014 21:32</t>
  </si>
  <si>
    <t>04.12.2014 19:51</t>
  </si>
  <si>
    <t>05.08.2014 20:51</t>
  </si>
  <si>
    <t>04.11.2013 16:52</t>
  </si>
  <si>
    <t>08.09.2014 19:21</t>
  </si>
  <si>
    <t>15.12.2014 21:54</t>
  </si>
  <si>
    <t>03.12.2014 18:13</t>
  </si>
  <si>
    <t>04.11.2013 16:53</t>
  </si>
  <si>
    <t>32500 ლარი გადანაწილდა 64200000 მუხლში</t>
  </si>
  <si>
    <t>04.11.2013 16:54</t>
  </si>
  <si>
    <t>13.01.2015 18:40</t>
  </si>
  <si>
    <t>25.07.2014 19:06</t>
  </si>
  <si>
    <t>04.11.2013 16:57</t>
  </si>
  <si>
    <t>11.09.2014 19:57</t>
  </si>
  <si>
    <t>04.11.2013 16:58</t>
  </si>
  <si>
    <t>თანხა გადანაწილდა 79700000, 90900000, 22200000, 45200000, 45300000 კოდში</t>
  </si>
  <si>
    <t>08.11.2013 18:59</t>
  </si>
  <si>
    <t>11.11.2014 20:32</t>
  </si>
  <si>
    <t>10.10.2014 20:12</t>
  </si>
  <si>
    <t>20.10.2014 14:53</t>
  </si>
  <si>
    <t>თანხა გადანაწილდა 45100000, 90500000, 98300000.
გაიზარდა წარმოქმნილი საჭიროების შესაბამისად</t>
  </si>
  <si>
    <t>04.11.2013 17:44</t>
  </si>
  <si>
    <t>30.10.2014 14:35</t>
  </si>
  <si>
    <t>გადანაწილდა საჭიროებისამებრ.  1/341 (19.04.2012) შპს "ფერი"-ს წილი თანხა გადანაწილდა "გ.შ." - ში</t>
  </si>
  <si>
    <t>04.11.2013 17:41</t>
  </si>
  <si>
    <t>20.10.2014 14:48</t>
  </si>
  <si>
    <t>გაიზარდა მოთხოვნის შესაბამისად.
70 000 ლარი გადანაწილდა 45200000 კოდში</t>
  </si>
  <si>
    <t>04.11.2013 16:59</t>
  </si>
  <si>
    <t>30.10.2014 14:36</t>
  </si>
  <si>
    <t>გაიზარდა საჭიროებისამებრ</t>
  </si>
  <si>
    <t>01.12.2014 18:35</t>
  </si>
  <si>
    <t>ხარისხის გაუარესება</t>
  </si>
  <si>
    <t>.</t>
  </si>
  <si>
    <t>16.10.2014 20:35</t>
  </si>
  <si>
    <t>გაიზარდა მოთხოვნის შესაბამისად
15 000 ლ გადანაწილდა 30200000 კოდში</t>
  </si>
  <si>
    <t>04.11.2013 17:00</t>
  </si>
  <si>
    <t>18.11.2014 17:25</t>
  </si>
  <si>
    <t>04.02.2014 20:56</t>
  </si>
  <si>
    <t>05.12.2013 17:50</t>
  </si>
  <si>
    <t>25.08.2014 19:31</t>
  </si>
  <si>
    <t>06.10.2014 18:51</t>
  </si>
  <si>
    <t>09.10.2014 18:12</t>
  </si>
  <si>
    <t>ნორმატიული აქტით დადგენილი გადასახდელები</t>
  </si>
  <si>
    <t>მოთხოვნის შესაბამისად გაიზარდა</t>
  </si>
  <si>
    <t>20.02.2014 18:51</t>
  </si>
  <si>
    <t>გაიზარდა მოთხოვნის მიხედვით&lt;br /&gt;
8600 ლარი გადანაწილდა 50100000 (საქართველოს კანონის 10¹ მუხლის "თ" ქვეპუნქტი) მუხლში</t>
  </si>
  <si>
    <t>04.11.2013 17:01</t>
  </si>
  <si>
    <t>29.12.2014 18:40</t>
  </si>
  <si>
    <t>04.11.2013 17:46</t>
  </si>
  <si>
    <t>25.09.2014 18:27</t>
  </si>
  <si>
    <t>1400 ლარი გადანაწილდა 50100000 ("თ" ქვეპუნქტი) მუხლში</t>
  </si>
  <si>
    <t>04.11.2013 17:08</t>
  </si>
  <si>
    <t>29.12.2014 18:41</t>
  </si>
  <si>
    <t>04.11.2013 17:09</t>
  </si>
  <si>
    <t>51600000
გადანაწილდა 45300000 (გადაუდებელი) და 90500000 (ექსკლუზივი) პუნქტებში</t>
  </si>
  <si>
    <t>24.02.2014 14:59</t>
  </si>
  <si>
    <t>01.12.2014 18:36</t>
  </si>
  <si>
    <t>44400000; 3910000; 3230000; 512000</t>
  </si>
  <si>
    <t>25.12.2014 17:17</t>
  </si>
  <si>
    <t>გადანაწილდა 50600000 კოდში.</t>
  </si>
  <si>
    <t>04.11.2013 17:10</t>
  </si>
  <si>
    <t>24.02.2014 15:01</t>
  </si>
  <si>
    <t>04.11.2013 17:51</t>
  </si>
  <si>
    <t>გადანაწილდა 92200000, 45200000, 18500000, 42100000; 63700000 კოდში</t>
  </si>
  <si>
    <t>04.11.2013 17:11</t>
  </si>
  <si>
    <t>30.09.2014 19:11</t>
  </si>
  <si>
    <t>24.07.2014 19:53</t>
  </si>
  <si>
    <t>27.01.2014 16:33</t>
  </si>
  <si>
    <t>27.10.2014 21:48</t>
  </si>
  <si>
    <t>45200000, 80500000, 3880000</t>
  </si>
  <si>
    <t>05.12.2013 17:49</t>
  </si>
  <si>
    <t>10.09.2014 19:48</t>
  </si>
  <si>
    <t>20.03.2014 21:33</t>
  </si>
  <si>
    <t>04.11.2013 17:13</t>
  </si>
  <si>
    <t>წარმომადგენლობითი; საქართველოს კანონის 10¹ მუხლის "ვ" ქვეპუნქტი</t>
  </si>
  <si>
    <t>20.02.2014 18:54</t>
  </si>
  <si>
    <t>14.03.2014 20:40</t>
  </si>
  <si>
    <t>18.09.2014 19:29</t>
  </si>
  <si>
    <t>44400000; 8050000; 50100000</t>
  </si>
  <si>
    <t>15.12.2014 21:55</t>
  </si>
  <si>
    <t>14.03.2014 20:44</t>
  </si>
  <si>
    <t>16.12.2014 16:08</t>
  </si>
  <si>
    <t>13.01.2014 22:28</t>
  </si>
  <si>
    <t>06.11.2014 11:18</t>
  </si>
  <si>
    <t>გადანაწილდა 1630000, 44500000 კოდში</t>
  </si>
  <si>
    <t>04.11.2013 17:12</t>
  </si>
  <si>
    <t>11.09.2014 19:58</t>
  </si>
  <si>
    <t>18.09.2014 19:30</t>
  </si>
  <si>
    <t>თანხა გადანაწილდა 51900000 და 48200000 კოდში</t>
  </si>
  <si>
    <t>04.11.2013 17:54</t>
  </si>
  <si>
    <t>13.01.2015 18:39</t>
  </si>
  <si>
    <t>ფაქტობრივი მომსახურების შესაბამისად</t>
  </si>
  <si>
    <t>31.01.2014 19:46</t>
  </si>
  <si>
    <t>05.08.2014 20:57</t>
  </si>
  <si>
    <t>გაიზარდა თანამშრომელთა დაზღვევის მოთხოვნის გამო. თანხა გადანაწილდა 50100000, 45500000, 34900000, 22100000, 98300000 კოდებში</t>
  </si>
  <si>
    <t>04.11.2013 17:14</t>
  </si>
  <si>
    <t>25.09.2014 18:30</t>
  </si>
  <si>
    <t>გეოლოგური კვლევა მოითხოვა ინფრასტრუქტურის სამმართველომ</t>
  </si>
  <si>
    <t>07.07.2014 16:01</t>
  </si>
  <si>
    <t>17.11.2014 18:04</t>
  </si>
  <si>
    <t>30.06.2014 18:19</t>
  </si>
  <si>
    <t>27.11.2014 18:10</t>
  </si>
  <si>
    <t>05.02.2014 21:47</t>
  </si>
  <si>
    <t>13.08.2014 17:59</t>
  </si>
  <si>
    <t>13.10.2014 20:41</t>
  </si>
  <si>
    <t>18.07.2014 18:54</t>
  </si>
  <si>
    <t>04.11.2013 17:15</t>
  </si>
  <si>
    <t>25.09.2014 18:28</t>
  </si>
  <si>
    <t>20.05.2014 12:02</t>
  </si>
  <si>
    <t>20.05.2014 12:11</t>
  </si>
  <si>
    <t>13.11.2014 17:22</t>
  </si>
  <si>
    <t>03.02.2014 21:20</t>
  </si>
  <si>
    <t>გადანაწილდა 22200000 კოდში</t>
  </si>
  <si>
    <t>24.02.2014 09:57</t>
  </si>
  <si>
    <t>30.05.2014 18:54</t>
  </si>
  <si>
    <t>02.04.2014 19:40</t>
  </si>
  <si>
    <t>16.04.2014 19:42</t>
  </si>
  <si>
    <t>დაემატა თანხა მოთხოვნის შესაბამისად</t>
  </si>
  <si>
    <t>28.01.2014 00:31</t>
  </si>
  <si>
    <t>14.05.2014 18:30</t>
  </si>
  <si>
    <t>01.10.2014 19:27</t>
  </si>
  <si>
    <t>09.10.2014 18:13</t>
  </si>
  <si>
    <t>I, II</t>
  </si>
  <si>
    <t>14.03.2014 20:43</t>
  </si>
  <si>
    <t>17.01.2014 20:56</t>
  </si>
  <si>
    <t>17.02.2014 19:30</t>
  </si>
  <si>
    <t>04.11.2013 17:55</t>
  </si>
  <si>
    <t>11.11.2014 20:33</t>
  </si>
  <si>
    <t>შემცირდა მოთხოვნის შესაბამისად</t>
  </si>
  <si>
    <t>04.11.2013 17:16</t>
  </si>
  <si>
    <t>22.09.2014 19:59</t>
  </si>
  <si>
    <t>20.05.2014 12:05</t>
  </si>
  <si>
    <t>20.05.2014 12:08</t>
  </si>
  <si>
    <t>23.12.2013 22:27</t>
  </si>
  <si>
    <t>06.10.2014 18:52</t>
  </si>
  <si>
    <t>დაკორექტირდა ფაქტობრივი შესრულების მიხედვით</t>
  </si>
  <si>
    <t>03.04.2014 15:56</t>
  </si>
  <si>
    <t>12.08.2014 22:05</t>
  </si>
  <si>
    <t>25.09.2014 18:29</t>
  </si>
  <si>
    <t>13.10.2014 20:42</t>
  </si>
  <si>
    <t>22.10.2014 18:00</t>
  </si>
  <si>
    <t>19.02.2014 23:26</t>
  </si>
  <si>
    <t>24.02.2014 19:42</t>
  </si>
  <si>
    <t>08.01.2014 17:33</t>
  </si>
  <si>
    <t>24.07.2014 19:54</t>
  </si>
  <si>
    <t>28.05.2014 21:28</t>
  </si>
  <si>
    <t>31.12.2013 16:17</t>
  </si>
  <si>
    <t>23 300 ლარის ღირებულების გ.შ. ხელშეკრულება, 71700000, 79700000, 31300000, 45300000, 31400000, 98100000 კოდი</t>
  </si>
  <si>
    <t>04.11.2013 17:17</t>
  </si>
  <si>
    <t>13.03.2014 22:19</t>
  </si>
  <si>
    <t>I, III, IV</t>
  </si>
  <si>
    <t>გადანაწილდა 45300000 კოდში</t>
  </si>
  <si>
    <t>16.12.2013 18:01</t>
  </si>
  <si>
    <t>14.04.2014 22:12</t>
  </si>
  <si>
    <t>28.01.2014 00:37</t>
  </si>
  <si>
    <t>13.03.2014 22:26</t>
  </si>
  <si>
    <t>20.03.2014 21:18</t>
  </si>
  <si>
    <t>20.05.2014 12:21</t>
  </si>
  <si>
    <t>31.03.2014 20:03</t>
  </si>
  <si>
    <t>,</t>
  </si>
  <si>
    <t>08.01.2014 16:57</t>
  </si>
  <si>
    <t>07.02.2014 20:27</t>
  </si>
  <si>
    <t>გაიზარდა ლარის კურსის შესაბამისად</t>
  </si>
  <si>
    <t>11.07.2014 19:23</t>
  </si>
  <si>
    <t>16.10.2014 20:36</t>
  </si>
  <si>
    <t>სახელმწიფო შესყიდვების გეგმა</t>
  </si>
  <si>
    <t>2014 წელი</t>
  </si>
  <si>
    <r>
      <t xml:space="preserve">ხელშეკრულების            </t>
    </r>
    <r>
      <rPr>
        <b/>
        <sz val="10"/>
        <color indexed="8"/>
        <rFont val="Calibri"/>
        <family val="2"/>
      </rPr>
      <t xml:space="preserve"> N</t>
    </r>
  </si>
  <si>
    <r>
      <t>ხელშეკრულების</t>
    </r>
    <r>
      <rPr>
        <b/>
        <sz val="10"/>
        <color indexed="8"/>
        <rFont val="Calibri"/>
        <family val="2"/>
      </rPr>
      <t xml:space="preserve"> თარიღი</t>
    </r>
  </si>
  <si>
    <t>ხელშეკრულების მოქმედების ვადა</t>
  </si>
  <si>
    <t>მომწოდებელი</t>
  </si>
  <si>
    <t>შესყიდვის ობიექტი</t>
  </si>
  <si>
    <t>შესყიდვების საგანი</t>
  </si>
  <si>
    <t>ობიექტის რაოდენობა ან მოცულობა</t>
  </si>
  <si>
    <t>ხელშეკრულების ღირებულება</t>
  </si>
  <si>
    <t>SPA კოდი</t>
  </si>
  <si>
    <t>CMR კოდი</t>
  </si>
  <si>
    <r>
      <t xml:space="preserve">საიდენტიფიკაციო            </t>
    </r>
    <r>
      <rPr>
        <b/>
        <sz val="10"/>
        <color indexed="8"/>
        <rFont val="Calibri"/>
        <family val="2"/>
      </rPr>
      <t>კოდი</t>
    </r>
  </si>
  <si>
    <t>CPV კოდი</t>
  </si>
  <si>
    <t>დასახელება</t>
  </si>
  <si>
    <t>გ.შ.</t>
  </si>
  <si>
    <t>გ.ტ.</t>
  </si>
  <si>
    <t>1</t>
  </si>
  <si>
    <t>2</t>
  </si>
  <si>
    <t>3</t>
  </si>
  <si>
    <t>4</t>
  </si>
  <si>
    <t>5</t>
  </si>
  <si>
    <t>6</t>
  </si>
  <si>
    <t>7</t>
  </si>
  <si>
    <t>8</t>
  </si>
  <si>
    <t>9</t>
  </si>
  <si>
    <t>10</t>
  </si>
  <si>
    <t>12</t>
  </si>
  <si>
    <t>13</t>
  </si>
  <si>
    <t>14</t>
  </si>
  <si>
    <t>1/341</t>
  </si>
  <si>
    <t xml:space="preserve">სამუშაოები მთლიანი ან ნაწილობრივი მშენებლობისათვის და სამოქალაქო მშენებლობის სამუშაოები </t>
  </si>
  <si>
    <t>1/429</t>
  </si>
  <si>
    <t>123456789</t>
  </si>
  <si>
    <t>1/483</t>
  </si>
  <si>
    <t>ე.ტ.</t>
  </si>
  <si>
    <t>1/573</t>
  </si>
  <si>
    <t>15.11.2014</t>
  </si>
  <si>
    <t>შპს ორნამენტი</t>
  </si>
  <si>
    <t>202230889</t>
  </si>
  <si>
    <t>45200000</t>
  </si>
  <si>
    <t>1/501</t>
  </si>
  <si>
    <t>1/588</t>
  </si>
  <si>
    <t>31.12.2014</t>
  </si>
  <si>
    <t>სხვადასხვა სატრანსპორტო მოწყობილობა და სათადარიგო ნაწილები</t>
  </si>
  <si>
    <t>8 კომპლ.</t>
  </si>
  <si>
    <t>1/591</t>
  </si>
  <si>
    <t>01.03.2014</t>
  </si>
  <si>
    <t>შპს სფინქსი</t>
  </si>
  <si>
    <t>416308098</t>
  </si>
  <si>
    <t>45300000</t>
  </si>
  <si>
    <t>სარემონტო-სამონტაჟო სამუშაოები</t>
  </si>
  <si>
    <t>1/597</t>
  </si>
  <si>
    <t>01.09.2014</t>
  </si>
  <si>
    <t>შპს ალიანსი</t>
  </si>
  <si>
    <t>204976464</t>
  </si>
  <si>
    <t>1/609</t>
  </si>
  <si>
    <t>23.04.2014</t>
  </si>
  <si>
    <t>1/614</t>
  </si>
  <si>
    <t>31.03.2014</t>
  </si>
  <si>
    <t>204931654</t>
  </si>
  <si>
    <t>1/616</t>
  </si>
  <si>
    <t>01.04.2014</t>
  </si>
  <si>
    <t>შპს ნეოტექი</t>
  </si>
  <si>
    <t>206201698</t>
  </si>
  <si>
    <t>1/617</t>
  </si>
  <si>
    <t>10.04.2014</t>
  </si>
  <si>
    <t>შპს აგრომშენსერვისი</t>
  </si>
  <si>
    <t>204887961</t>
  </si>
  <si>
    <t>1/624</t>
  </si>
  <si>
    <t>31.01.2015</t>
  </si>
  <si>
    <t>შპს ლაბორატორიული კვლევითი ცენტრი</t>
  </si>
  <si>
    <t>245645235</t>
  </si>
  <si>
    <t>მომსახურებები კვლევისა და ექსპერიმენტული განვითარების სფეროში</t>
  </si>
  <si>
    <t>73111000</t>
  </si>
  <si>
    <t>1/625</t>
  </si>
  <si>
    <t>სსიპ სოფლის მეურნეობის სამინისტროს ლაბორატორია</t>
  </si>
  <si>
    <t>205162802</t>
  </si>
  <si>
    <t>1/626</t>
  </si>
  <si>
    <t>1/627</t>
  </si>
  <si>
    <t>სსიპ ბათუმის შოთა რუსთაველის სახელმწიფო უნივერსიტეტი</t>
  </si>
  <si>
    <t>245428158</t>
  </si>
  <si>
    <t>1/628</t>
  </si>
  <si>
    <t>1/630</t>
  </si>
  <si>
    <t>სატელევიზიო და რადიომომსახურებები</t>
  </si>
  <si>
    <t>1/631</t>
  </si>
  <si>
    <t>1/632</t>
  </si>
  <si>
    <t>1/633</t>
  </si>
  <si>
    <t>09100000</t>
  </si>
  <si>
    <t>საწვავი</t>
  </si>
  <si>
    <t>09134200</t>
  </si>
  <si>
    <t>1/634</t>
  </si>
  <si>
    <t>1/635</t>
  </si>
  <si>
    <t>სს სილქნეტი</t>
  </si>
  <si>
    <t>204566978</t>
  </si>
  <si>
    <t>92224000</t>
  </si>
  <si>
    <t>ციფრული ტელევიზია
შემოსავლების სამსახურის ცენტარლური აპარატი, გორგასლის ქ. #16</t>
  </si>
  <si>
    <t>1/636</t>
  </si>
  <si>
    <t>1/638</t>
  </si>
  <si>
    <t>01.03.2015</t>
  </si>
  <si>
    <t>მარკები, ჩეკების წიგნაკები, ბანკნოტები, აქციები, სარეკლამო მასალა, კატალოგები და სახელმძღვანელოები</t>
  </si>
  <si>
    <t>22459100</t>
  </si>
  <si>
    <t>სარეკლამო მისაკრავი ეტიკეტები/სტიკერები და ზოლები</t>
  </si>
  <si>
    <t>1/639</t>
  </si>
  <si>
    <t>დასუფთავება და სანიტარიული მომსახურება</t>
  </si>
  <si>
    <t>1/640</t>
  </si>
  <si>
    <t>შპს ინტერპრინტჯორჯია</t>
  </si>
  <si>
    <t>205232639</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</si>
  <si>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</si>
  <si>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22816100</t>
  </si>
  <si>
    <t>ბლოკნოტები</t>
  </si>
  <si>
    <t>1/641</t>
  </si>
  <si>
    <t>შპს SKY GROUP</t>
  </si>
  <si>
    <t>202424769</t>
  </si>
  <si>
    <t>1/642</t>
  </si>
  <si>
    <t>შპს რემონტალი</t>
  </si>
  <si>
    <t>202457956</t>
  </si>
  <si>
    <t>ავეჯი</t>
  </si>
  <si>
    <t>1/643</t>
  </si>
  <si>
    <t>1/644</t>
  </si>
  <si>
    <t>1/645</t>
  </si>
  <si>
    <t>1/646</t>
  </si>
  <si>
    <t>64200000</t>
  </si>
  <si>
    <t>სატელეკომუნიკაციო მომსახურებები</t>
  </si>
  <si>
    <t>1/647</t>
  </si>
  <si>
    <t>31.12.2015</t>
  </si>
  <si>
    <t>შპს მაგთიკომი</t>
  </si>
  <si>
    <t>204876606</t>
  </si>
  <si>
    <t>1/648</t>
  </si>
  <si>
    <t>1/649</t>
  </si>
  <si>
    <t>სსიპ დაცვის პოლიციის დეპარტამენტი</t>
  </si>
  <si>
    <t>211350928</t>
  </si>
  <si>
    <t>79700000</t>
  </si>
  <si>
    <t>გამოძიებასთან და  უსაფრთოხებასთან დაკავშირებული მომსახურებები</t>
  </si>
  <si>
    <t>1/650</t>
  </si>
  <si>
    <t>1/651</t>
  </si>
  <si>
    <t>1/652</t>
  </si>
  <si>
    <t>1/653</t>
  </si>
  <si>
    <t>დასუფთავება და სანიტარული მომსახურება</t>
  </si>
  <si>
    <t>1/654</t>
  </si>
  <si>
    <t>1/655</t>
  </si>
  <si>
    <t>1/656</t>
  </si>
  <si>
    <t>1/657</t>
  </si>
  <si>
    <t>1/658</t>
  </si>
  <si>
    <t>ინტერნეტ მომსახურებები</t>
  </si>
  <si>
    <t>72400000</t>
  </si>
  <si>
    <t>1/659</t>
  </si>
  <si>
    <t>შპს საგა ფუდი</t>
  </si>
  <si>
    <t>245623570</t>
  </si>
  <si>
    <t>რესტორნებისა და საზოგადოებრივი კვების საწარმოების მომსახურებები</t>
  </si>
  <si>
    <t>55300000</t>
  </si>
  <si>
    <t>რესტორნის მომსახურება შემოსავლების სამსახურის თანამშრომლებისათვის</t>
  </si>
  <si>
    <t>1/1</t>
  </si>
  <si>
    <t>03.01.2014</t>
  </si>
  <si>
    <t>იმ ლელა ხითარიშვილი</t>
  </si>
  <si>
    <t>47001034155</t>
  </si>
  <si>
    <t>სამშენებლო-სამონტაჟო სამუშაოები</t>
  </si>
  <si>
    <t xml:space="preserve">45310000  45351000 </t>
  </si>
  <si>
    <t>ელექტრო სამონტაჟო სამუშაოები
საინჟინრო-სამონტაჟო სამუშაოები</t>
  </si>
  <si>
    <t>SPA130026366</t>
  </si>
  <si>
    <t>1/2</t>
  </si>
  <si>
    <t>06.01.2014</t>
  </si>
  <si>
    <t>შპს მთასაყდარი</t>
  </si>
  <si>
    <t>406094836</t>
  </si>
  <si>
    <t>45351000</t>
  </si>
  <si>
    <t>საინჟინრო-სამონტაჟო სამუშაოები</t>
  </si>
  <si>
    <t>SPA130026367</t>
  </si>
  <si>
    <t>1/3</t>
  </si>
  <si>
    <t>13.01.2014</t>
  </si>
  <si>
    <t>25.01.2015</t>
  </si>
  <si>
    <t>შპს ჯი ემ თი მთაწმინდა</t>
  </si>
  <si>
    <t>203843396</t>
  </si>
  <si>
    <t>CMR140025893</t>
  </si>
  <si>
    <t>1/4</t>
  </si>
  <si>
    <t>შპს ციტადელ+</t>
  </si>
  <si>
    <t>4404420612</t>
  </si>
  <si>
    <t xml:space="preserve">CMR140025791 </t>
  </si>
  <si>
    <t>1/5</t>
  </si>
  <si>
    <t>01.02.2015</t>
  </si>
  <si>
    <t>შპს კია მოტორს ჯორჯია</t>
  </si>
  <si>
    <t>236096675</t>
  </si>
  <si>
    <t>501000001</t>
  </si>
  <si>
    <t>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t>
  </si>
  <si>
    <t>50110000</t>
  </si>
  <si>
    <t>კიას მარკის ავტომანქანების ტექმომსახურება</t>
  </si>
  <si>
    <t>CMR140010338</t>
  </si>
  <si>
    <t>1/6</t>
  </si>
  <si>
    <t>სს ფრანს ავტო</t>
  </si>
  <si>
    <t>236098165</t>
  </si>
  <si>
    <t>რენოს მარკის ავტომანქანების ტექმომსახურება</t>
  </si>
  <si>
    <t>CMR140010350</t>
  </si>
  <si>
    <t>1/7</t>
  </si>
  <si>
    <t>შპს ჯი-თი მოტორს</t>
  </si>
  <si>
    <t>206276340</t>
  </si>
  <si>
    <t>ფორდის მარკის ავტომანქანების ტექმომსახურება</t>
  </si>
  <si>
    <t>CMR140010357</t>
  </si>
  <si>
    <t>1/8</t>
  </si>
  <si>
    <t>შპს სი-ტი პარკ</t>
  </si>
  <si>
    <t>204543770</t>
  </si>
  <si>
    <t>63700000</t>
  </si>
  <si>
    <t>სახმელეთო, წყლისა და საჰაერო ტრანსპორტის დამხმარე მომსახურებები</t>
  </si>
  <si>
    <t>63712400</t>
  </si>
  <si>
    <t>ავტოსადგომების მომსახურებები</t>
  </si>
  <si>
    <t>CMR140010370</t>
  </si>
  <si>
    <t>1/9</t>
  </si>
  <si>
    <t>01.06.2014</t>
  </si>
  <si>
    <t>შპს მერცხალი</t>
  </si>
  <si>
    <t>416305714</t>
  </si>
  <si>
    <t>39100000</t>
  </si>
  <si>
    <t>39121200 - მაგიდები
 39131000 - საოფისე თაროები
 39132100 - დოკუმენტების შესანახი კარადები
 39141000 - სამზარეულოს ავეჯი და მოწყობილობები
 39141300 - უჯრებიანი კარადები
 39143110 - საწოლები, ლოგინები და სპეციალური რბილი ავეჯი
 39143121 - ტანსაცმლის კარადები
 39143210 - სასადილო მაგიდები</t>
  </si>
  <si>
    <t>SPA130027081</t>
  </si>
  <si>
    <t>1/10</t>
  </si>
  <si>
    <t>05.03.2014</t>
  </si>
  <si>
    <t>შპს ფრანი</t>
  </si>
  <si>
    <t>401947293</t>
  </si>
  <si>
    <t xml:space="preserve"> საბარგო ნივთები, სასარაჯო ნაკეთობები, ტომრები და ჩანთები</t>
  </si>
  <si>
    <t xml:space="preserve"> 18934000</t>
  </si>
  <si>
    <t>პაკეტები</t>
  </si>
  <si>
    <t>SPA130028593</t>
  </si>
  <si>
    <t>1/11</t>
  </si>
  <si>
    <t>შპს იბერია ავტო ლენდი</t>
  </si>
  <si>
    <t>236095177</t>
  </si>
  <si>
    <t>მიცუბიშის მარკის ავტომანქანების ტექმომსახურება</t>
  </si>
  <si>
    <t>CMR140010386</t>
  </si>
  <si>
    <t>1/12</t>
  </si>
  <si>
    <t>14.01.2014</t>
  </si>
  <si>
    <t>15.04.2014</t>
  </si>
  <si>
    <t>შპს ახალი მთვარე</t>
  </si>
  <si>
    <t>202218698</t>
  </si>
  <si>
    <t xml:space="preserve"> 45331100 </t>
  </si>
  <si>
    <t>ცენტრალური გათბობის სისტემის მონტაჟი</t>
  </si>
  <si>
    <t>SPA130026365</t>
  </si>
  <si>
    <t>1/13</t>
  </si>
  <si>
    <t>15.01.2014</t>
  </si>
  <si>
    <t>შპს ქეჩერა</t>
  </si>
  <si>
    <t>205268681</t>
  </si>
  <si>
    <t>22900000</t>
  </si>
  <si>
    <t>სხვადასხვა ნაბეჭდი მასალა</t>
  </si>
  <si>
    <t>2290000</t>
  </si>
  <si>
    <t>CT1- ბლანკები</t>
  </si>
  <si>
    <t>CMR140010398</t>
  </si>
  <si>
    <t>1/14</t>
  </si>
  <si>
    <t>სს ბეჭდვითი სიტყვის კომბინატი</t>
  </si>
  <si>
    <t>202886172</t>
  </si>
  <si>
    <t>22852000</t>
  </si>
  <si>
    <t>საქაღალდეები</t>
  </si>
  <si>
    <t>SPA130028774</t>
  </si>
  <si>
    <t>1/15</t>
  </si>
  <si>
    <t>სს ჰიუნდაი ავტო საქართველო</t>
  </si>
  <si>
    <t>204478948</t>
  </si>
  <si>
    <t>ჰიუნდაის მარკის ავტომანქანების ტექმომსახურება</t>
  </si>
  <si>
    <t>CMR140010395</t>
  </si>
  <si>
    <t>1/16</t>
  </si>
  <si>
    <t>შპს ჯე-ტა</t>
  </si>
  <si>
    <t>401989121</t>
  </si>
  <si>
    <t>ხელსაწყოები, საკეტები, გასაღებები, ანჯამები, დამჭერები, ჭაჯვები და ზამბარები/რესორები</t>
  </si>
  <si>
    <t>44531300 - თვითმჭრელი ხრახნები
 44531400 - ჭანჭიკები</t>
  </si>
  <si>
    <t>SPA130028675</t>
  </si>
  <si>
    <t>1/17</t>
  </si>
  <si>
    <t>17.01.2014</t>
  </si>
  <si>
    <t>31200000</t>
  </si>
  <si>
    <t>ელექტროენერგიის გამანაწილებელი და საკონტროლო აპარატურა</t>
  </si>
  <si>
    <t>31211310  31230000</t>
  </si>
  <si>
    <t>ელექტრო ამომრთველები და ელექტრო ამომრთველის ყუთი</t>
  </si>
  <si>
    <t>CMR140014267</t>
  </si>
  <si>
    <t>1/18</t>
  </si>
  <si>
    <t>შპს ჯობს.გე</t>
  </si>
  <si>
    <t>205035282</t>
  </si>
  <si>
    <t>79600000</t>
  </si>
  <si>
    <t>პერსონალის დაქირავებსათან დაკავშირებული მომსახურებები</t>
  </si>
  <si>
    <t xml:space="preserve">CMR140014274 </t>
  </si>
  <si>
    <t>1/19</t>
  </si>
  <si>
    <t>შპს ტოიოტა ცენტრი თბილისი</t>
  </si>
  <si>
    <t>211346220</t>
  </si>
  <si>
    <t>ტოიოტას მარკის ავტომანქანების ტექმომსახურება</t>
  </si>
  <si>
    <t>CMR140040712</t>
  </si>
  <si>
    <t>1/20</t>
  </si>
  <si>
    <t>20.01.2014</t>
  </si>
  <si>
    <t>შპს სოკარ პეტროლიუმ ჯორჯია</t>
  </si>
  <si>
    <t>202352514</t>
  </si>
  <si>
    <t>დიზელის გადაზიდვა ნინოწმინდა-9780ლ</t>
  </si>
  <si>
    <t>CMR140020526</t>
  </si>
  <si>
    <t>1/21</t>
  </si>
  <si>
    <t>შპს E2E4</t>
  </si>
  <si>
    <t>404398120</t>
  </si>
  <si>
    <t>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</si>
  <si>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 xml:space="preserve">30192121
 30192700 30193000 </t>
  </si>
  <si>
    <t>30192121 - ბურთულიანი კალმები
 30192700 - საკანცელარიო ნივთები
 30193000 - ორგანაიზერები და აქსესუარები</t>
  </si>
  <si>
    <t>SPA130027862</t>
  </si>
  <si>
    <t>1/22</t>
  </si>
  <si>
    <t>შპს ვიქტორია +</t>
  </si>
  <si>
    <t>404462452</t>
  </si>
  <si>
    <t>სხვადასხვა მომსახურება</t>
  </si>
  <si>
    <t xml:space="preserve">98380000 </t>
  </si>
  <si>
    <t>ძაღლების თავშესაფრების მომსახურება</t>
  </si>
  <si>
    <t>SPA140000363</t>
  </si>
  <si>
    <t>1/23</t>
  </si>
  <si>
    <t>10.03.2014</t>
  </si>
  <si>
    <t>შპს გეო აპექსი</t>
  </si>
  <si>
    <t>202223147</t>
  </si>
  <si>
    <t>კომპიუტერული მოწყობილობები და აქსესუარები</t>
  </si>
  <si>
    <t>30200000</t>
  </si>
  <si>
    <t>30213200 - პლანშეტური კომპიუტერები (ტაბლეტები)
 30231310 - ბრტყელი მონიტორები</t>
  </si>
  <si>
    <t>SPA130028652</t>
  </si>
  <si>
    <t>1/24</t>
  </si>
  <si>
    <t>შპს უნივერსალ ჯგუფი</t>
  </si>
  <si>
    <t>401978650</t>
  </si>
  <si>
    <t>ნარჩენებსა და ნაგავთან დაკავშირებული მომსახურებები</t>
  </si>
  <si>
    <t xml:space="preserve">90511000  90512000 </t>
  </si>
  <si>
    <t>მომსახურებები ნარჩენების მოგროვების სფეროში
ნარჩენების გატანის მომსახურება</t>
  </si>
  <si>
    <t>SPA140000381</t>
  </si>
  <si>
    <t>1/25</t>
  </si>
  <si>
    <t>15.03.2014</t>
  </si>
  <si>
    <t>შპს კომპ ჰაუსი</t>
  </si>
  <si>
    <t>204534566</t>
  </si>
  <si>
    <t>30234600</t>
  </si>
  <si>
    <t>ფლეშმეხსიერება</t>
  </si>
  <si>
    <t>SPA130027844</t>
  </si>
  <si>
    <t>1/26</t>
  </si>
  <si>
    <t>20.01.2015</t>
  </si>
  <si>
    <t>შპს აქვა-ტერრა</t>
  </si>
  <si>
    <t>206118510</t>
  </si>
  <si>
    <t>15700000</t>
  </si>
  <si>
    <t>ძაღლის საკვები</t>
  </si>
  <si>
    <t>CMR140014321</t>
  </si>
  <si>
    <t>33600000</t>
  </si>
  <si>
    <t>ფარმაცევტული პროდუქტები</t>
  </si>
  <si>
    <t>33651690 33616000 33693000 33690000</t>
  </si>
  <si>
    <t>ვაქცინები წვეთები და სამკურნალო შმპუნი</t>
  </si>
  <si>
    <t>1/27</t>
  </si>
  <si>
    <t>შპს ელექტრონი</t>
  </si>
  <si>
    <t>208218132</t>
  </si>
  <si>
    <t>38900000</t>
  </si>
  <si>
    <t>სხვადასხვა შეფასებისა და ტესტირების ხელსაწყოები</t>
  </si>
  <si>
    <t>38932000</t>
  </si>
  <si>
    <t>ხის ტენიანობის საზომი</t>
  </si>
  <si>
    <t>CMR140014328</t>
  </si>
  <si>
    <t>1/28</t>
  </si>
  <si>
    <t>სსიპ საქართველოს საკანონმდებლო მაცნე</t>
  </si>
  <si>
    <t>203862622</t>
  </si>
  <si>
    <t>ინდივიდუალური-სამართლებრივი აქტების დამუშავება და სისტემატიზაცია საქართველოს საკანონმდებლო მაცნეს ვებ-გვერძე</t>
  </si>
  <si>
    <t xml:space="preserve">CMR140025899 </t>
  </si>
  <si>
    <t>1/29</t>
  </si>
  <si>
    <t>შპს ელვა.ჯი</t>
  </si>
  <si>
    <t>404882953</t>
  </si>
  <si>
    <t>22200000</t>
  </si>
  <si>
    <t>გაზეთები, სამეცნიერო ჟურნალები, პერიოდიკა და ჟურნალები</t>
  </si>
  <si>
    <t>22213000 22210000</t>
  </si>
  <si>
    <t>გაზეთები, ჟურნალები</t>
  </si>
  <si>
    <t>CMR140040709</t>
  </si>
  <si>
    <t>1/30</t>
  </si>
  <si>
    <t>20.02.2014</t>
  </si>
  <si>
    <t>შპს ბრენდმოლ ჯორჯია+</t>
  </si>
  <si>
    <t>404981944</t>
  </si>
  <si>
    <t>18500000</t>
  </si>
  <si>
    <t>სამკაულები, საათები და მონათესავე ნივთები</t>
  </si>
  <si>
    <t>18530000</t>
  </si>
  <si>
    <t>საჩუქარი</t>
  </si>
  <si>
    <t xml:space="preserve">CMR140025782 </t>
  </si>
  <si>
    <t>1/31</t>
  </si>
  <si>
    <t xml:space="preserve">სს სასტუმროების და რესტორნების მენეჯმენტ ჯგუფი-ემ.გრუპ </t>
  </si>
  <si>
    <t>205073016</t>
  </si>
  <si>
    <t>CMR140025771</t>
  </si>
  <si>
    <t>1/32</t>
  </si>
  <si>
    <t>25.02.2014</t>
  </si>
  <si>
    <t>იმ ლაშა ხროიდი</t>
  </si>
  <si>
    <t>01026012990</t>
  </si>
  <si>
    <t>CMR140025776</t>
  </si>
  <si>
    <t>1/33</t>
  </si>
  <si>
    <t>21.01.2014</t>
  </si>
  <si>
    <t>შპს რას ალ ხაიმა ინვესტმენტ აუტოსიტი ჯორჯია</t>
  </si>
  <si>
    <t>204544154</t>
  </si>
  <si>
    <t>სასტუმროს მომსახურება</t>
  </si>
  <si>
    <t>55120000</t>
  </si>
  <si>
    <t>სასადილოს მართვის მომსახურებები</t>
  </si>
  <si>
    <t>CMR140043528</t>
  </si>
  <si>
    <t>1/34</t>
  </si>
  <si>
    <t>25.01.2014</t>
  </si>
  <si>
    <t>ფპ ამირან ცქიტიშვილი</t>
  </si>
  <si>
    <t>01007004079</t>
  </si>
  <si>
    <t>92300000</t>
  </si>
  <si>
    <t>გასართობი მომსახურებები</t>
  </si>
  <si>
    <t>92312130</t>
  </si>
  <si>
    <t>ანსამბლების გასართობი მომსახურებები</t>
  </si>
  <si>
    <t>CMR140031140</t>
  </si>
  <si>
    <t>1/35</t>
  </si>
  <si>
    <t>ფპ ვარლამ ქუტიძე</t>
  </si>
  <si>
    <t>01008009239</t>
  </si>
  <si>
    <t>CMR140031120</t>
  </si>
  <si>
    <t>1/36</t>
  </si>
  <si>
    <t>შპს პროგრეს გრუპი</t>
  </si>
  <si>
    <t>40865151</t>
  </si>
  <si>
    <t>03100000</t>
  </si>
  <si>
    <t>სოფლის მეურნებისა და ბაღჩეული პროდუქტები</t>
  </si>
  <si>
    <t>3121210</t>
  </si>
  <si>
    <t>ყვავილების თაიგულები</t>
  </si>
  <si>
    <t>CMR140025765</t>
  </si>
  <si>
    <t>1/37</t>
  </si>
  <si>
    <t>შპს პრინტერ.ჯი</t>
  </si>
  <si>
    <t>404958319</t>
  </si>
  <si>
    <t>22300000</t>
  </si>
  <si>
    <t>ღია ბარათები, მისალოცი ბარათები და სხვა ნაბეჭდი მასალა</t>
  </si>
  <si>
    <t xml:space="preserve">22310000 </t>
  </si>
  <si>
    <t>ღია ბარათები</t>
  </si>
  <si>
    <t>CMR140029572</t>
  </si>
  <si>
    <t>1/38</t>
  </si>
  <si>
    <t>01.05.2014</t>
  </si>
  <si>
    <t>შპს კლიმატ დიზაინი</t>
  </si>
  <si>
    <t>206318652</t>
  </si>
  <si>
    <t>42500000</t>
  </si>
  <si>
    <t>გამაგრილებელი და სავენტილაციო მოწყობილობები</t>
  </si>
  <si>
    <t xml:space="preserve"> 42512200 </t>
  </si>
  <si>
    <t>კედლის კონდიციონერები</t>
  </si>
  <si>
    <t>SPA140000338</t>
  </si>
  <si>
    <t>1/39</t>
  </si>
  <si>
    <t>27.02.2014</t>
  </si>
  <si>
    <t>შპს პსპ ფარმა</t>
  </si>
  <si>
    <t>202203123</t>
  </si>
  <si>
    <t>მედიკამენტები</t>
  </si>
  <si>
    <t xml:space="preserve">CMR140025760
</t>
  </si>
  <si>
    <t>1/40</t>
  </si>
  <si>
    <t>შპს აჭარულ-ლაზური</t>
  </si>
  <si>
    <t>448384698</t>
  </si>
  <si>
    <t>CMR140040714</t>
  </si>
  <si>
    <t>1/41</t>
  </si>
  <si>
    <t>22.01.2014</t>
  </si>
  <si>
    <t>იმ დავით გოროზია</t>
  </si>
  <si>
    <t>29001019438</t>
  </si>
  <si>
    <t>50100000</t>
  </si>
  <si>
    <t>50113000</t>
  </si>
  <si>
    <t>ავტობუსების შეკეთება და ტექნიკური მომსახურება</t>
  </si>
  <si>
    <t>SPA130028279</t>
  </si>
  <si>
    <t>1/42</t>
  </si>
  <si>
    <t>23.01.2014</t>
  </si>
  <si>
    <t>იმ ბესიკ ბარნოვი</t>
  </si>
  <si>
    <t>01024013046</t>
  </si>
  <si>
    <t>ელექტრომოწყობილობების მონტაჟი</t>
  </si>
  <si>
    <t>SPA130028775</t>
  </si>
  <si>
    <t>1/43</t>
  </si>
  <si>
    <t>24.01.2014</t>
  </si>
  <si>
    <t>შპს ინფოსერვისი</t>
  </si>
  <si>
    <t>200001229</t>
  </si>
  <si>
    <t>მონაცემთა მომსახურება</t>
  </si>
  <si>
    <t>მონაცემთა ბაზების დამატებითი მომსახურებები</t>
  </si>
  <si>
    <t>SPA140000886</t>
  </si>
  <si>
    <t>1/44</t>
  </si>
  <si>
    <t>25.02.2015</t>
  </si>
  <si>
    <t>ი.მ. მაია ზარიძე</t>
  </si>
  <si>
    <t>01003003609</t>
  </si>
  <si>
    <t>79500000</t>
  </si>
  <si>
    <t>საკანცელარიო მომსახურები</t>
  </si>
  <si>
    <t>79540000</t>
  </si>
  <si>
    <t>თარჯიმნის მომსახურება</t>
  </si>
  <si>
    <t>CMR140029569</t>
  </si>
  <si>
    <t>1/45</t>
  </si>
  <si>
    <t>05.03.2015</t>
  </si>
  <si>
    <t>48900000</t>
  </si>
  <si>
    <t>სხვადასხვა სახის პროგრამული პაკეტები და კომპიუტერული სისტემები</t>
  </si>
  <si>
    <t>მაცნეს ვებ-გვერძე განთავსებული სისტემეტიზირებული ნორმატიული აქტების ელექტრონული მომსახურების სისტემით სარგებლობის უფლება</t>
  </si>
  <si>
    <t xml:space="preserve">CMR140025902 
</t>
  </si>
  <si>
    <t>1/46</t>
  </si>
  <si>
    <t>24.02.2014</t>
  </si>
  <si>
    <t>CMR140031894</t>
  </si>
  <si>
    <t>1/46/1</t>
  </si>
  <si>
    <t>28.02.2014</t>
  </si>
  <si>
    <t>იმ დავით შონია</t>
  </si>
  <si>
    <t>42001031416</t>
  </si>
  <si>
    <t>CMR140047755</t>
  </si>
  <si>
    <t>1/47</t>
  </si>
  <si>
    <t>იმ ლია ბეგალიშვილი</t>
  </si>
  <si>
    <t>01019041510</t>
  </si>
  <si>
    <t>CMR140031107</t>
  </si>
  <si>
    <t>1/48</t>
  </si>
  <si>
    <t>იმ თენგიზ არღვლიანი</t>
  </si>
  <si>
    <t>01015007198</t>
  </si>
  <si>
    <t>CMR140029567</t>
  </si>
  <si>
    <t>1/49</t>
  </si>
  <si>
    <t>შპს ნიუ სერვისი</t>
  </si>
  <si>
    <t>401950778</t>
  </si>
  <si>
    <t>კვადროციკლის შეკეთება</t>
  </si>
  <si>
    <t>CMR140040716</t>
  </si>
  <si>
    <t>1/50</t>
  </si>
  <si>
    <t>32300000</t>
  </si>
  <si>
    <t xml:space="preserve">ტელე და რადიო მიმღებები და ხმის ან ვიდეოჩამწერები ან რეპროდუცირების აპარატურა </t>
  </si>
  <si>
    <t xml:space="preserve"> 32323500</t>
  </si>
  <si>
    <t>32323500 - ვიდეოსათვალთავლო სისტემა</t>
  </si>
  <si>
    <t>SPA130028773</t>
  </si>
  <si>
    <t>1/51</t>
  </si>
  <si>
    <t>შპს ავტოსერვისცენტრი+</t>
  </si>
  <si>
    <t>200243441</t>
  </si>
  <si>
    <t>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t>
  </si>
  <si>
    <t>50114000</t>
  </si>
  <si>
    <t>მიკროავტობუსების შეკეთება და ტექნიკური მომსახურება.</t>
  </si>
  <si>
    <t>SPA130028296</t>
  </si>
  <si>
    <t>1/52</t>
  </si>
  <si>
    <t xml:space="preserve">„ტოიოტას“ მარკის ავტომანქანების და მათთან დაკავშირებული მოწყობილობების შეკეთება და ტექნიკური მომსახურება. </t>
  </si>
  <si>
    <t>SPA130028287</t>
  </si>
  <si>
    <t>1/53</t>
  </si>
  <si>
    <t>27.01.2014</t>
  </si>
  <si>
    <t xml:space="preserve">„ჰიუნდაის“ მარკის ავტომანქანების და მათთან დაკავშირებული მოწყობილობების შეკეთება და ტექნიკური მომსახურება. </t>
  </si>
  <si>
    <t>SPA130028278</t>
  </si>
  <si>
    <t>1/54</t>
  </si>
  <si>
    <t>17.06.2014</t>
  </si>
  <si>
    <t>საინჟინრო და სამშენებლო სამუშაოები</t>
  </si>
  <si>
    <t>SPA130028266</t>
  </si>
  <si>
    <t>1/55</t>
  </si>
  <si>
    <t>შპს მგმ</t>
  </si>
  <si>
    <t>220018497</t>
  </si>
  <si>
    <t>შენობის დასრულების სამუშაოები</t>
  </si>
  <si>
    <t>45400000</t>
  </si>
  <si>
    <t xml:space="preserve"> 45421000 - სადურგლო სამუშაოები
 45432210 - კედელზე საფარის დადება
 45442100 - სამღებრო სამუშაოები
 45450000 - შენობის მოწყობის სხვა სამუშაოები</t>
  </si>
  <si>
    <t>SPA130028776</t>
  </si>
  <si>
    <t>1/56</t>
  </si>
  <si>
    <t>28.01.2014</t>
  </si>
  <si>
    <t>სატრანსპორტო საშ-ის და მათთან დაკავშირებული მოწყობილობების შეკეთება, ტექნიკური მომს-ბა და მასთან დაკავშირებული მომს-ბა</t>
  </si>
  <si>
    <t xml:space="preserve">„შკოდას“ მარკის ავტომანქანების და მათთან დაკავშირებული მოწყობილობების შეკეთება და ტექნიკური მომსახურება. </t>
  </si>
  <si>
    <t>SPA130028168</t>
  </si>
  <si>
    <t>1/57</t>
  </si>
  <si>
    <t>01.07.2014</t>
  </si>
  <si>
    <t>შპს ენ ჯი თი ჯგუფი</t>
  </si>
  <si>
    <t>204524274</t>
  </si>
  <si>
    <t>საპოლიციო მოწყობილობები</t>
  </si>
  <si>
    <t xml:space="preserve"> 35220000 </t>
  </si>
  <si>
    <t>მოწყობილობები საზოგადოებრივი წესრიგის შესანარჩუნებლად</t>
  </si>
  <si>
    <t>SPA140001224</t>
  </si>
  <si>
    <t>1/58</t>
  </si>
  <si>
    <t>შპს დგმ ვესტ ლაინი</t>
  </si>
  <si>
    <t>202383759</t>
  </si>
  <si>
    <t>ტვირთის გადაზიდვისა და შენახვის მომსახურებები</t>
  </si>
  <si>
    <t xml:space="preserve">63110000 </t>
  </si>
  <si>
    <t>ტვირთის გადაზიდვის მომსახურებები</t>
  </si>
  <si>
    <t>SPA140000953</t>
  </si>
  <si>
    <t>1/59</t>
  </si>
  <si>
    <t>21.01.2015</t>
  </si>
  <si>
    <t>შპს ჯეოონო</t>
  </si>
  <si>
    <t>416292185</t>
  </si>
  <si>
    <t>SPA140000957</t>
  </si>
  <si>
    <t>1/60</t>
  </si>
  <si>
    <t>29.01.2014</t>
  </si>
  <si>
    <t>შპს ALDU</t>
  </si>
  <si>
    <t>406039898</t>
  </si>
  <si>
    <t>დასუფთავება და სანიტარიული მომსახურება
შესყიდვის ობიექტია გ.ე.ზ. „ფოთის“ შენობისა და მიმდებარე ტერიტორიის დასუფთავება და სანიტარული მომსახურება</t>
  </si>
  <si>
    <t>SPA130029059</t>
  </si>
  <si>
    <t>1/61</t>
  </si>
  <si>
    <t>სსიპ საქართველოს შინაგან საქმეთა სამინისტროს მომსახურების სააგენტო</t>
  </si>
  <si>
    <t>205190513</t>
  </si>
  <si>
    <t>ადმინისტრაციული მომსახურება</t>
  </si>
  <si>
    <t>ავტომანქანების გაფორმება, სანომრე ნიშნების აღება</t>
  </si>
  <si>
    <t>CMR140040719</t>
  </si>
  <si>
    <t>1/62</t>
  </si>
  <si>
    <t>დასუფთავება და სანიტარიული მომსახურება
შესყიდვის ობიექტია ს.გ.პ. „სარფის" შენობისა და მიმდებარე ტერიტორიის დასუფთავება და სანიტარული მომსახურება</t>
  </si>
  <si>
    <t>SPA130029058</t>
  </si>
  <si>
    <t>1/63</t>
  </si>
  <si>
    <t>32323500</t>
  </si>
  <si>
    <t>SPA130028746</t>
  </si>
  <si>
    <t>1/64</t>
  </si>
  <si>
    <t>30.01.2014</t>
  </si>
  <si>
    <t>დასუფთავება და სანიტარიული მომსახურება
შესყიდვის ობიექტია ქ. ბათუმი ფიროსმანის ქ. #5-ში მდებარე შემოსავლების სამსახურის შენობისა და მიმდებარე ტერიტორიის დასუფთავება და სანიტარული მომსახურება.</t>
  </si>
  <si>
    <t>SPA130029064</t>
  </si>
  <si>
    <t>1/65</t>
  </si>
  <si>
    <t>სხვადასხვა ზოგადი და სპეციალური დანიშნულების მანქანა-დანადგარები</t>
  </si>
  <si>
    <t xml:space="preserve">42990000  42999100 </t>
  </si>
  <si>
    <t>სპეციალური დანიშნულების სხვადასხვა დანადგარი
არასაოჯახო დანიშნულების მტვერსასრუტები</t>
  </si>
  <si>
    <t>SPA140001238</t>
  </si>
  <si>
    <t>1/66</t>
  </si>
  <si>
    <t>შპს კაბადონი+</t>
  </si>
  <si>
    <t>205186065</t>
  </si>
  <si>
    <t xml:space="preserve">22458000 </t>
  </si>
  <si>
    <t>შეკვეთით ნაბეჭდი მასალა</t>
  </si>
  <si>
    <t>SPA140001247</t>
  </si>
  <si>
    <t>1/67</t>
  </si>
  <si>
    <t>31.01.2014</t>
  </si>
  <si>
    <t>25.03.2014</t>
  </si>
  <si>
    <r>
      <t>64200000</t>
    </r>
    <r>
      <rPr>
        <sz val="11"/>
        <color indexed="9"/>
        <rFont val="Calibri"/>
        <family val="2"/>
      </rPr>
      <t>1</t>
    </r>
  </si>
  <si>
    <t>ფიჭური კავშირგაბმულობის მომსახურება</t>
  </si>
  <si>
    <t>CMR140043532</t>
  </si>
  <si>
    <t>1/68</t>
  </si>
  <si>
    <t>20.04.2014</t>
  </si>
  <si>
    <t>შპს მოდელების სახლი მატერია</t>
  </si>
  <si>
    <t>204470027</t>
  </si>
  <si>
    <t>18200000</t>
  </si>
  <si>
    <t>გარე ტანსაცმელი</t>
  </si>
  <si>
    <t>18200000
18230000</t>
  </si>
  <si>
    <t>გარე ტანსაცმელი
გარედან ჩასაცმელი სხვადასხვა ტანსაცმელი</t>
  </si>
  <si>
    <t>SPA130027641</t>
  </si>
  <si>
    <t>1/69</t>
  </si>
  <si>
    <t>შპს Southern Coast K9</t>
  </si>
  <si>
    <t>ძაღლები</t>
  </si>
  <si>
    <t>CMR140057029</t>
  </si>
  <si>
    <t>80500000</t>
  </si>
  <si>
    <t>სატრენინგო მომსახურებები</t>
  </si>
  <si>
    <t>1/70</t>
  </si>
  <si>
    <t>შპს აი-სი-ი</t>
  </si>
  <si>
    <t>400017245</t>
  </si>
  <si>
    <t>ელექტროძრავები, გენერატორები და ტრანსფორმატორები</t>
  </si>
  <si>
    <t>გენერატორები</t>
  </si>
  <si>
    <t>SPA130027374</t>
  </si>
  <si>
    <t>1/70/1</t>
  </si>
  <si>
    <t>სს ვისოლ პეტროლიუმ ჯორჯია</t>
  </si>
  <si>
    <t>202161098</t>
  </si>
  <si>
    <r>
      <t>79700000</t>
    </r>
    <r>
      <rPr>
        <vertAlign val="superscript"/>
        <sz val="11"/>
        <color indexed="9"/>
        <rFont val="Calibri"/>
        <family val="2"/>
      </rPr>
      <t>1</t>
    </r>
  </si>
  <si>
    <t>სამეთვალყურეო სისტემების მომსახურება Wissol GoLive</t>
  </si>
  <si>
    <t>CMR140051871</t>
  </si>
  <si>
    <t>1/71</t>
  </si>
  <si>
    <t>03.02.2014</t>
  </si>
  <si>
    <t>04.03.2014</t>
  </si>
  <si>
    <t>შპს მარანი 2011</t>
  </si>
  <si>
    <t>406055290</t>
  </si>
  <si>
    <r>
      <t>15900000</t>
    </r>
    <r>
      <rPr>
        <sz val="11"/>
        <color indexed="9"/>
        <rFont val="Calibri"/>
        <family val="2"/>
      </rPr>
      <t>¹</t>
    </r>
  </si>
  <si>
    <t>სასმელები, თამბაქო და მონათესავე პროდუქტები</t>
  </si>
  <si>
    <t>CMR140051685</t>
  </si>
  <si>
    <t>1/72</t>
  </si>
  <si>
    <t>CMR140043801</t>
  </si>
  <si>
    <t>1/73</t>
  </si>
  <si>
    <t>შპს ახალი ამბები</t>
  </si>
  <si>
    <t>205075014</t>
  </si>
  <si>
    <t>92400000</t>
  </si>
  <si>
    <t>ახალი ამბების სააგენტოების მომსახურებები</t>
  </si>
  <si>
    <t>CMR140043804</t>
  </si>
  <si>
    <t>1/74</t>
  </si>
  <si>
    <t>18.04.2014</t>
  </si>
  <si>
    <t>შპს საქართველოს პლასტიკური წარმოება</t>
  </si>
  <si>
    <t>200158364</t>
  </si>
  <si>
    <t>ავეჯის აქსესუარები</t>
  </si>
  <si>
    <t xml:space="preserve">39222120 </t>
  </si>
  <si>
    <t xml:space="preserve">ერთჯერადი ჭიქები </t>
  </si>
  <si>
    <t xml:space="preserve">SPA140001603 </t>
  </si>
  <si>
    <t>1/75</t>
  </si>
  <si>
    <t>04.02.2014</t>
  </si>
  <si>
    <t>შპს ირთანი</t>
  </si>
  <si>
    <t>401979702</t>
  </si>
  <si>
    <t xml:space="preserve">42520000 </t>
  </si>
  <si>
    <t>სავენტილაციო დანადგარი</t>
  </si>
  <si>
    <t>SPA140002115</t>
  </si>
  <si>
    <t>1/75/1</t>
  </si>
  <si>
    <t>16.04.2014</t>
  </si>
  <si>
    <t>205048330</t>
  </si>
  <si>
    <t>იზოლირებული მავთული და კაბელი</t>
  </si>
  <si>
    <t>CMR140074695</t>
  </si>
  <si>
    <t>1/76</t>
  </si>
  <si>
    <t>აქტები</t>
  </si>
  <si>
    <t>CMR140043810</t>
  </si>
  <si>
    <t>1/77</t>
  </si>
  <si>
    <t>05.02.2014</t>
  </si>
  <si>
    <t>შპს აიფიემ კვლევები</t>
  </si>
  <si>
    <t>204447544</t>
  </si>
  <si>
    <t>71700000</t>
  </si>
  <si>
    <t>მონიტორინგი და კონტროლი</t>
  </si>
  <si>
    <t>მედიამონიტორინგის მომსახურება</t>
  </si>
  <si>
    <t>CMR140043816</t>
  </si>
  <si>
    <t>1/78</t>
  </si>
  <si>
    <t>01.10.2014</t>
  </si>
  <si>
    <t>მთლიანი ან ნაწილობრივი სამშენებლო სამუშაოები და სამოქალაქო მშენებლობის სამუშაოები</t>
  </si>
  <si>
    <t>სგპ კარწახის ტერიტორიის მოწყობისა და ფეხითმოსიარულეთა გვირაბის სამშენებლო სამუშაოები</t>
  </si>
  <si>
    <t>SPA130028826</t>
  </si>
  <si>
    <t>1/79</t>
  </si>
  <si>
    <t>64212000</t>
  </si>
  <si>
    <t>მობილური სატელეფონო კავშირის მომსახურებები</t>
  </si>
  <si>
    <t>CMR140047790</t>
  </si>
  <si>
    <t>1/79/1</t>
  </si>
  <si>
    <t>შპს კეთილმოწყობა</t>
  </si>
  <si>
    <t>224068611</t>
  </si>
  <si>
    <t>45500000</t>
  </si>
  <si>
    <t>სამშენებლო და სამოქალაქო მშენებლობის მანქანა-დანადგარებისა და მათი ოპერატორების დაქირავება</t>
  </si>
  <si>
    <t>45510000</t>
  </si>
  <si>
    <t>ამწეებისა და მათი ოპერატორების დაქირავება</t>
  </si>
  <si>
    <t>CMR140057013</t>
  </si>
  <si>
    <t>1/80</t>
  </si>
  <si>
    <t>06.02.2014</t>
  </si>
  <si>
    <t>21.04.2014</t>
  </si>
  <si>
    <t xml:space="preserve">საბარგო ნივთები, სასარაჯო ნაკეთობები, ტომრები და ჩანთები </t>
  </si>
  <si>
    <t xml:space="preserve">18930000 </t>
  </si>
  <si>
    <t>ტომრები და ჩანთები</t>
  </si>
  <si>
    <t xml:space="preserve">SPA140001650 </t>
  </si>
  <si>
    <t>1/81</t>
  </si>
  <si>
    <t>13.03.2014</t>
  </si>
  <si>
    <t>შპს ელიტელი</t>
  </si>
  <si>
    <t>404905849</t>
  </si>
  <si>
    <t>საოჯახო ტექნიკა</t>
  </si>
  <si>
    <t xml:space="preserve">39711120    39711130   39711360  39712210 </t>
  </si>
  <si>
    <t>საყინულეები
მაცივრები
ღუმელები
თმის საშრობები</t>
  </si>
  <si>
    <t>SPA140001208</t>
  </si>
  <si>
    <t>1/82</t>
  </si>
  <si>
    <t>შპს სერვისი</t>
  </si>
  <si>
    <t>404422219</t>
  </si>
  <si>
    <t>ტუმბოების, სარქველების, ონკანებისა და ლითონის კონტეინერების, ასევე, მანქანა-დანადგარების შეკეთება და ტექნიკური მომსახურება</t>
  </si>
  <si>
    <t xml:space="preserve">50532300 </t>
  </si>
  <si>
    <t xml:space="preserve">გენერატორების შეკეთება და ტექნიკური მომსახურება </t>
  </si>
  <si>
    <t xml:space="preserve">SPA140001720 </t>
  </si>
  <si>
    <t>1/83</t>
  </si>
  <si>
    <t>შპს სუპერ სეგვეი საქართველო</t>
  </si>
  <si>
    <t>205220786</t>
  </si>
  <si>
    <t xml:space="preserve">50110000 </t>
  </si>
  <si>
    <t>ელექტრო მანქანების (სეგვეი) შეკეთება და ტექნიკური მომსახურება</t>
  </si>
  <si>
    <t>SPA140000399</t>
  </si>
  <si>
    <t>1/84</t>
  </si>
  <si>
    <t>07.02.2014</t>
  </si>
  <si>
    <t>12.03.2014</t>
  </si>
  <si>
    <t>შპს საჩუქრები 95</t>
  </si>
  <si>
    <t>203826654</t>
  </si>
  <si>
    <t>CMR140049459</t>
  </si>
  <si>
    <t>1/85</t>
  </si>
  <si>
    <t>10.02.2014</t>
  </si>
  <si>
    <t xml:space="preserve">44512000   44512100 </t>
  </si>
  <si>
    <t>სხვადასხვა სახის ხელის ხელსაწყოები
საჭრისები</t>
  </si>
  <si>
    <t>SPA140001987</t>
  </si>
  <si>
    <t>1/86</t>
  </si>
  <si>
    <t>31.06.2014</t>
  </si>
  <si>
    <t>სსიპ ფინანსთა სამინისტროს აკადემია</t>
  </si>
  <si>
    <t>206348987</t>
  </si>
  <si>
    <t>ტრენინგი</t>
  </si>
  <si>
    <t>CMR140047770</t>
  </si>
  <si>
    <t>1/87</t>
  </si>
  <si>
    <t>შპს ბენნ</t>
  </si>
  <si>
    <t>206336678</t>
  </si>
  <si>
    <t>გარედან ჩასაცმელი ტანსაცმელი</t>
  </si>
  <si>
    <t>18210000 - ქურთუკები/პალტოები
 18211000 - კეპები
 18235100 - პულოვერები</t>
  </si>
  <si>
    <t>SPA130028834</t>
  </si>
  <si>
    <t>1/88</t>
  </si>
  <si>
    <t>შპს აქსელი</t>
  </si>
  <si>
    <t>404852977</t>
  </si>
  <si>
    <t>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</si>
  <si>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 xml:space="preserve">50323100   50323200 </t>
  </si>
  <si>
    <t>კომპიუტერის პერიფერიული მოწყობილობის ტექნიკური მომსახურება  
კომპიუტერის პერიფერიული მოწყობილობის შეკეთება</t>
  </si>
  <si>
    <t>SPA140001201</t>
  </si>
  <si>
    <t>1/89</t>
  </si>
  <si>
    <t>20.03.2014</t>
  </si>
  <si>
    <t>შპს ტრანს კრეატივი</t>
  </si>
  <si>
    <t>404381628</t>
  </si>
  <si>
    <t>79530000</t>
  </si>
  <si>
    <t>მთარგმნელობითი მომსახურება</t>
  </si>
  <si>
    <t>CMR140049467</t>
  </si>
  <si>
    <t>1/90</t>
  </si>
  <si>
    <t>11.02.2014</t>
  </si>
  <si>
    <t>შპს იმგო</t>
  </si>
  <si>
    <t>404383225</t>
  </si>
  <si>
    <t>საკომუნიკაციო მოწყობილობების მონტაჟი</t>
  </si>
  <si>
    <t xml:space="preserve">51300000 51340000 </t>
  </si>
  <si>
    <t xml:space="preserve"> საკომუნიკაციო მოწყობილობების მონტაჟი;  სტაციონარული სატელეფონო ხაზის მონტაჟი</t>
  </si>
  <si>
    <t>SPA140002472</t>
  </si>
  <si>
    <t>1/91</t>
  </si>
  <si>
    <t>12.02.2014</t>
  </si>
  <si>
    <t>შპს ლოგიმოტორსი</t>
  </si>
  <si>
    <t>416289171</t>
  </si>
  <si>
    <t xml:space="preserve">50531400 </t>
  </si>
  <si>
    <t>ამწეების შეკეთება და ტექნიკური მომსახურება</t>
  </si>
  <si>
    <t>SPA140001772</t>
  </si>
  <si>
    <t>1/92</t>
  </si>
  <si>
    <t xml:space="preserve">22450000   22458000 </t>
  </si>
  <si>
    <t>ნაბეჭდი მასალა დამცავი შრეებით
შეკვეთით ნაბეჭდი მასალა</t>
  </si>
  <si>
    <t>SPA140002846</t>
  </si>
  <si>
    <t>1/93</t>
  </si>
  <si>
    <t>SPA140000425</t>
  </si>
  <si>
    <t>1/94</t>
  </si>
  <si>
    <t>შპს სამშენებლო სისტემები</t>
  </si>
  <si>
    <t>206220169</t>
  </si>
  <si>
    <t>შენობის მოწყობილობების შეკეთება და ტექნიკური მომსახურება</t>
  </si>
  <si>
    <t xml:space="preserve">50760000 </t>
  </si>
  <si>
    <t>საზოგადოებრივი ტუალეტების შეკეთება და ტექნიკური მომსახურება</t>
  </si>
  <si>
    <t>SPA140002559</t>
  </si>
  <si>
    <t>1/95</t>
  </si>
  <si>
    <t>ი.მ თარაშ ემუხვარი</t>
  </si>
  <si>
    <t>31001012838</t>
  </si>
  <si>
    <t xml:space="preserve">90921000   90922000  90923000 </t>
  </si>
  <si>
    <t>დეზინფექციასა და დეზინსექციასთან დაკავშირებული მომსახურებები
მომსახურებები მავნებლებთან ბრძოლის სფეროში
დერატიზაციასთან დაკავშირებული მომსახურებები</t>
  </si>
  <si>
    <t>SPA140000405</t>
  </si>
  <si>
    <t>1/96</t>
  </si>
  <si>
    <t>შპს ცივი</t>
  </si>
  <si>
    <t>404859435</t>
  </si>
  <si>
    <t>ბუნებრივი წყალი</t>
  </si>
  <si>
    <t xml:space="preserve">41110000 </t>
  </si>
  <si>
    <t>სასმელი წყალი</t>
  </si>
  <si>
    <t>SPA140002824</t>
  </si>
  <si>
    <t>1/97</t>
  </si>
  <si>
    <t>13.02.2014</t>
  </si>
  <si>
    <t>შპს მოტორსტარი</t>
  </si>
  <si>
    <t>216402701</t>
  </si>
  <si>
    <t>ნაწილები და აქსესუარები სატრანსპორტო საშუალებებისა და მათი ძრავებისათვის</t>
  </si>
  <si>
    <t>მსუბუქი ავტომანქანების საბურავები</t>
  </si>
  <si>
    <t>SPA140000787</t>
  </si>
  <si>
    <t>1/98</t>
  </si>
  <si>
    <t>CMR140049953</t>
  </si>
  <si>
    <t>1/99</t>
  </si>
  <si>
    <t>14.02.2014</t>
  </si>
  <si>
    <t xml:space="preserve">შპს სკანერი </t>
  </si>
  <si>
    <t>212824470</t>
  </si>
  <si>
    <t xml:space="preserve">63712500 </t>
  </si>
  <si>
    <t>ხიდური სასწორის/პლატფორმა-სასწორის მომსახურებები</t>
  </si>
  <si>
    <t>SPA140003424</t>
  </si>
  <si>
    <t>1/100</t>
  </si>
  <si>
    <t>17.02.2014</t>
  </si>
  <si>
    <t>სატელეკომუნიკაციო მოწყობილობები და აქსესუარები</t>
  </si>
  <si>
    <t>ტელეფონის აპარატები</t>
  </si>
  <si>
    <t>SPA140002998</t>
  </si>
  <si>
    <t>1/101</t>
  </si>
  <si>
    <t>4.04.2014</t>
  </si>
  <si>
    <t>SPA140003513</t>
  </si>
  <si>
    <t>1/102</t>
  </si>
  <si>
    <t>04.04.2014</t>
  </si>
  <si>
    <t>შპს ულტრამარანი</t>
  </si>
  <si>
    <t>401966976</t>
  </si>
  <si>
    <t xml:space="preserve">30195910 </t>
  </si>
  <si>
    <t>თეთრი დაფები/უაითბორდები</t>
  </si>
  <si>
    <t>14კომპლ</t>
  </si>
  <si>
    <t>SPA140001768</t>
  </si>
  <si>
    <t>1/103</t>
  </si>
  <si>
    <t>SPA140003380</t>
  </si>
  <si>
    <t>1/104</t>
  </si>
  <si>
    <t>31300000</t>
  </si>
  <si>
    <t>CMR140051879</t>
  </si>
  <si>
    <t>1/105</t>
  </si>
  <si>
    <t>შპს იბერია ტექ აუტომოტივი</t>
  </si>
  <si>
    <t>236093473</t>
  </si>
  <si>
    <t>აკუმულატორები, პირველადი ელემენტები და პირველადი ბატარეები</t>
  </si>
  <si>
    <t>31431000</t>
  </si>
  <si>
    <t>აკუმულატორები</t>
  </si>
  <si>
    <t>CMR140051680</t>
  </si>
  <si>
    <t>1/106</t>
  </si>
  <si>
    <t>შპს ოფის 1</t>
  </si>
  <si>
    <t>204964039</t>
  </si>
  <si>
    <t xml:space="preserve">39112000   39113100   39113200   39121200 </t>
  </si>
  <si>
    <t xml:space="preserve"> სკამები
სავარძლები
პატარა დივნები
მაგიდები</t>
  </si>
  <si>
    <t>SPA140000899</t>
  </si>
  <si>
    <t>1/107</t>
  </si>
  <si>
    <t>19.02.2014</t>
  </si>
  <si>
    <t>შპს E2E4 +</t>
  </si>
  <si>
    <t>445410537</t>
  </si>
  <si>
    <t xml:space="preserve">30199730 </t>
  </si>
  <si>
    <t>სავიზიტო ბარათები</t>
  </si>
  <si>
    <t>SPA140001969</t>
  </si>
  <si>
    <t>1/108</t>
  </si>
  <si>
    <t>25.03.2015</t>
  </si>
  <si>
    <t>CMR140051696</t>
  </si>
  <si>
    <t>1/109</t>
  </si>
  <si>
    <t>შპს ფავორიტი სტილი</t>
  </si>
  <si>
    <t>404379294</t>
  </si>
  <si>
    <t>ნაბეჭდი წიგნები, ბროშურები და საინფორმაციო ფურცლები</t>
  </si>
  <si>
    <t>22150000</t>
  </si>
  <si>
    <t>ბროშურები</t>
  </si>
  <si>
    <t>22000 ცალი</t>
  </si>
  <si>
    <t>SPA140003840</t>
  </si>
  <si>
    <t>1/110</t>
  </si>
  <si>
    <t>15.05.2014</t>
  </si>
  <si>
    <t>საბარგო ნივთები, სასარაჯო ნაკეთობები, ტომრები და ჩანთები</t>
  </si>
  <si>
    <t>18930000</t>
  </si>
  <si>
    <t>10000 ცალი</t>
  </si>
  <si>
    <t>SPA140003781</t>
  </si>
  <si>
    <t>1/111</t>
  </si>
  <si>
    <t>სამედიცინო მოწყობილობები</t>
  </si>
  <si>
    <t>33192100
33192200</t>
  </si>
  <si>
    <t xml:space="preserve"> 33192100 - სამედიცინო საწოლები
 33192200 - სამედიცინო მაგიდები</t>
  </si>
  <si>
    <t>SPA140003938</t>
  </si>
  <si>
    <t>1/112</t>
  </si>
  <si>
    <t>შპს ჯითიპრინტი</t>
  </si>
  <si>
    <t>401954845</t>
  </si>
  <si>
    <t>SPA140003377</t>
  </si>
  <si>
    <t>1/113</t>
  </si>
  <si>
    <t>26.03.2014</t>
  </si>
  <si>
    <t>საწარმოო პროცესის საკონტროლო მოწყობილობები და დისტანციური საკონტროლო მოწყობილობები</t>
  </si>
  <si>
    <t>38820000</t>
  </si>
  <si>
    <t>დისტანციური მართვის მოწყობილობები</t>
  </si>
  <si>
    <t>CMR140051677</t>
  </si>
  <si>
    <t>1/114</t>
  </si>
  <si>
    <t>შპს ესაბი</t>
  </si>
  <si>
    <t>204378173</t>
  </si>
  <si>
    <t xml:space="preserve">30125100 </t>
  </si>
  <si>
    <t xml:space="preserve">ტონერიანი კარტრიჯები </t>
  </si>
  <si>
    <t xml:space="preserve">SPA140001747 </t>
  </si>
  <si>
    <t>1/115</t>
  </si>
  <si>
    <t>ააიპ ხელვაჩაურის გამწვანებისა და დასუფთავებისა და კომუნალური მომსახურების სამსახური</t>
  </si>
  <si>
    <t>248433627</t>
  </si>
  <si>
    <r>
      <t>90500000</t>
    </r>
    <r>
      <rPr>
        <vertAlign val="superscript"/>
        <sz val="11"/>
        <color indexed="9"/>
        <rFont val="Calibri"/>
        <family val="2"/>
      </rPr>
      <t>1</t>
    </r>
  </si>
  <si>
    <t>90512000</t>
  </si>
  <si>
    <t>ნარჩენების გატანის მომსახურება</t>
  </si>
  <si>
    <t>CMR140056057</t>
  </si>
  <si>
    <t>1/116</t>
  </si>
  <si>
    <t>22.03.2014</t>
  </si>
  <si>
    <t>შპს  მენიუ MENU</t>
  </si>
  <si>
    <t>405011794</t>
  </si>
  <si>
    <t>სასადილოებისა და საზოგადოებრივი კვების საწარმოების მომსახურებები</t>
  </si>
  <si>
    <t>55521200</t>
  </si>
  <si>
    <t>საკვების მიწოდების მომსახურება</t>
  </si>
  <si>
    <t>CMR140057006</t>
  </si>
  <si>
    <t>1/117</t>
  </si>
  <si>
    <t>21.02.2014</t>
  </si>
  <si>
    <t>შპს ჯორჯიანმედი</t>
  </si>
  <si>
    <t>200207819</t>
  </si>
  <si>
    <t>33140000</t>
  </si>
  <si>
    <t>სამედიცინო სახარჯი მასალები</t>
  </si>
  <si>
    <t>500 ცალი</t>
  </si>
  <si>
    <t>SPA140003968</t>
  </si>
  <si>
    <t>1/118</t>
  </si>
  <si>
    <t>შპს სავარძელი</t>
  </si>
  <si>
    <t>245548064</t>
  </si>
  <si>
    <t xml:space="preserve">39112100   39143210 </t>
  </si>
  <si>
    <t>სასადილოს სკამები
სასადილო მაგიდები</t>
  </si>
  <si>
    <t>SPA140001995</t>
  </si>
  <si>
    <t>1/119</t>
  </si>
  <si>
    <t>შპს ზუმერი ჯორჯია</t>
  </si>
  <si>
    <t>202462717</t>
  </si>
  <si>
    <t>32200000</t>
  </si>
  <si>
    <t>რადიო-ტელეფონის, რადიო-ტელეგრაფის, რადიო-მაუწყებლობის და სატელევიზიო გადამცემი აპარატურა</t>
  </si>
  <si>
    <t>32250000</t>
  </si>
  <si>
    <t>Sumsung I90505 Galaxy S4 16gb</t>
  </si>
  <si>
    <t>1 ცალი</t>
  </si>
  <si>
    <t>CMR140052389</t>
  </si>
  <si>
    <t>1/120</t>
  </si>
  <si>
    <t>შპს მეტრო სერვის +</t>
  </si>
  <si>
    <t>205150352</t>
  </si>
  <si>
    <r>
      <t>34900000</t>
    </r>
    <r>
      <rPr>
        <vertAlign val="superscript"/>
        <sz val="11"/>
        <color indexed="9"/>
        <rFont val="Calibri"/>
        <family val="2"/>
      </rPr>
      <t>1</t>
    </r>
  </si>
  <si>
    <t>სხვადასხვა სატრანსპორტო მოწყობილობები და სათადარიგო ნაწილები</t>
  </si>
  <si>
    <t xml:space="preserve">34980000 </t>
  </si>
  <si>
    <t>ტრანსპორტის ბილეთები</t>
  </si>
  <si>
    <t>60 ცალი</t>
  </si>
  <si>
    <t>CMR140057672</t>
  </si>
  <si>
    <t>1/121</t>
  </si>
  <si>
    <t>საწვავი (გადაზიდვით)</t>
  </si>
  <si>
    <t>CMR140057021</t>
  </si>
  <si>
    <t>1/122</t>
  </si>
  <si>
    <t>შპს სოლარი +</t>
  </si>
  <si>
    <t>245604751</t>
  </si>
  <si>
    <t>სპეციალური ტანსაცმელი და აქსესუარები</t>
  </si>
  <si>
    <t>18424300</t>
  </si>
  <si>
    <t>ერთჯერადი ხელთათმანები</t>
  </si>
  <si>
    <t>10000 წყვილი</t>
  </si>
  <si>
    <t>SPA140004166</t>
  </si>
  <si>
    <t>1/123</t>
  </si>
  <si>
    <t>შპს მეორე</t>
  </si>
  <si>
    <t>404453998</t>
  </si>
  <si>
    <t xml:space="preserve">30216100 </t>
  </si>
  <si>
    <t>ოპტიკური წამკითხველები</t>
  </si>
  <si>
    <t>SPA140001911</t>
  </si>
  <si>
    <t>1/124</t>
  </si>
  <si>
    <t>233113341</t>
  </si>
  <si>
    <t>CMR140056061</t>
  </si>
  <si>
    <t>1/125</t>
  </si>
  <si>
    <t>CMR140056064</t>
  </si>
  <si>
    <t>1/126</t>
  </si>
  <si>
    <t>შპს ჯორჯიან უოთერ ენდ ფაუერი</t>
  </si>
  <si>
    <t>203826002</t>
  </si>
  <si>
    <r>
      <t>45300000</t>
    </r>
    <r>
      <rPr>
        <vertAlign val="superscript"/>
        <sz val="11"/>
        <color indexed="9"/>
        <rFont val="Calibri"/>
        <family val="2"/>
      </rPr>
      <t>1</t>
    </r>
  </si>
  <si>
    <t>45332200</t>
  </si>
  <si>
    <t>აბზიანიძის ქ. N4-ში წყალგაყვანილობის მონტაჟი</t>
  </si>
  <si>
    <t>CMR140076790</t>
  </si>
  <si>
    <t>1/127</t>
  </si>
  <si>
    <t>44511110</t>
  </si>
  <si>
    <t>ნიჩბები</t>
  </si>
  <si>
    <t>50 ცალი</t>
  </si>
  <si>
    <t>SPA140004229</t>
  </si>
  <si>
    <t>1/128</t>
  </si>
  <si>
    <t>ქუდები</t>
  </si>
  <si>
    <t>SPA140002995</t>
  </si>
  <si>
    <t>1/129</t>
  </si>
  <si>
    <t>15.07.2014</t>
  </si>
  <si>
    <t>შპს იბექსი</t>
  </si>
  <si>
    <t>205028129</t>
  </si>
  <si>
    <t xml:space="preserve">45212210  45223600 </t>
  </si>
  <si>
    <t>სპეციალიზებული სპორტული ნაგებობების მშენებლობა
საძაღლე ქოხის მშენებლობა</t>
  </si>
  <si>
    <t>SPA140000310</t>
  </si>
  <si>
    <t>1/130</t>
  </si>
  <si>
    <t>შპს ქარდ სოლუშენ</t>
  </si>
  <si>
    <t>205023605</t>
  </si>
  <si>
    <t>30160000 -</t>
  </si>
  <si>
    <t>მაგნიტური ბარათები</t>
  </si>
  <si>
    <t>SPA140002474</t>
  </si>
  <si>
    <t>1/132</t>
  </si>
  <si>
    <t>26.02.2014</t>
  </si>
  <si>
    <t>შპს ინჟინერთა ჯგუფი</t>
  </si>
  <si>
    <t>400101457</t>
  </si>
  <si>
    <t xml:space="preserve">42512000 </t>
  </si>
  <si>
    <t>ჰაერის კონდიცირების საშუალებები</t>
  </si>
  <si>
    <t>SPA140003505</t>
  </si>
  <si>
    <t>1/133</t>
  </si>
  <si>
    <t>ი.მ. გიორგი კანდელაკი - ვესტა</t>
  </si>
  <si>
    <t>01009005243</t>
  </si>
  <si>
    <t>301000001</t>
  </si>
  <si>
    <t>საოფისე მანქანები, კომპიუტერების, პრინტერებისა და ავეჯის გარდა</t>
  </si>
  <si>
    <t>30197630</t>
  </si>
  <si>
    <t>საბეჭდი ქაღალდი</t>
  </si>
  <si>
    <t>1000 შეკვრა</t>
  </si>
  <si>
    <t>CMR140057156</t>
  </si>
  <si>
    <t>1/134</t>
  </si>
  <si>
    <t>შპს კავკასუს მოტორსი</t>
  </si>
  <si>
    <t>436031768</t>
  </si>
  <si>
    <t xml:space="preserve">34300000 </t>
  </si>
  <si>
    <t>SPA140002975</t>
  </si>
  <si>
    <t>1/135</t>
  </si>
  <si>
    <t xml:space="preserve">შპს მშენებელი 2013 </t>
  </si>
  <si>
    <t>448048513</t>
  </si>
  <si>
    <t xml:space="preserve"> 45332400 </t>
  </si>
  <si>
    <t>სანტექნიკური მოწყობილობების მონტაჟი</t>
  </si>
  <si>
    <t>SPA140002938</t>
  </si>
  <si>
    <t>1/136</t>
  </si>
  <si>
    <t>შპს ტექნოსერვისი</t>
  </si>
  <si>
    <t>202066334</t>
  </si>
  <si>
    <t>ტონერიანი კარტრიჯები</t>
  </si>
  <si>
    <t>SPA140003134</t>
  </si>
  <si>
    <t>1/137</t>
  </si>
  <si>
    <t>42512200</t>
  </si>
  <si>
    <t>SPA140004434</t>
  </si>
  <si>
    <t>1/138</t>
  </si>
  <si>
    <t>შპს ინფოზავრი ჯგუფი</t>
  </si>
  <si>
    <t>202367777</t>
  </si>
  <si>
    <t>შტრიხ-კოდების წამკითხველები</t>
  </si>
  <si>
    <t>SPA140003136</t>
  </si>
  <si>
    <t>1/139</t>
  </si>
  <si>
    <t>CMR140063362</t>
  </si>
  <si>
    <t>1/140</t>
  </si>
  <si>
    <t>07.03.2014</t>
  </si>
  <si>
    <t>ააიპ მშენებლობის შემფასებელთა კავშირი</t>
  </si>
  <si>
    <t>205004243</t>
  </si>
  <si>
    <t>22212000</t>
  </si>
  <si>
    <t>პერიოდიკა</t>
  </si>
  <si>
    <t>CMR140072737</t>
  </si>
  <si>
    <t>1/141</t>
  </si>
  <si>
    <t>შპს ლეი ტექ</t>
  </si>
  <si>
    <t>205075416</t>
  </si>
  <si>
    <t xml:space="preserve">30192150   30192152  30192153 30192154  30192155 </t>
  </si>
  <si>
    <t>თარიღის დასასმელი შტამპები
დასანომრი შტამპები
ტექსტური შტამპები
 შტამპების სათადარიგო ბალიშები
საოფისე შტამპების ბუდეები/ჩასადებები</t>
  </si>
  <si>
    <t>SPA140003160</t>
  </si>
  <si>
    <t>1/142</t>
  </si>
  <si>
    <t>39294100</t>
  </si>
  <si>
    <t>საინფორმაციო და სარეკლამო პროდუქცია</t>
  </si>
  <si>
    <t>SPA140005551</t>
  </si>
  <si>
    <t>1/143</t>
  </si>
  <si>
    <t xml:space="preserve">საბარგო ჩანთები, საუნაგირეები, ტომრები და ჩანთები </t>
  </si>
  <si>
    <t>100000 ცალი</t>
  </si>
  <si>
    <t>SPA140004988</t>
  </si>
  <si>
    <t>1/144</t>
  </si>
  <si>
    <t>77300000</t>
  </si>
  <si>
    <t>მებაღჩეობასთან დაკავშირებული მომსახურებები</t>
  </si>
  <si>
    <t>SPA140005552</t>
  </si>
  <si>
    <t>1/145</t>
  </si>
  <si>
    <t>22800000</t>
  </si>
  <si>
    <t xml:space="preserve">ქაღალდის ან მუყაოს სარეგისტრაციო ჟურნალები/წიგნები, საბუღალტრო წიგნები, ფორმები და სხვა ნაბეჭდი მასალები </t>
  </si>
  <si>
    <t>1000 ცალი</t>
  </si>
  <si>
    <t>SPA140005537</t>
  </si>
  <si>
    <t>1/146</t>
  </si>
  <si>
    <t>შპს საერთაშორისო კორპორაცია აი სი არ</t>
  </si>
  <si>
    <t>202907943</t>
  </si>
  <si>
    <t xml:space="preserve">39112000    39121200 </t>
  </si>
  <si>
    <t>სკამები
მაგიდები</t>
  </si>
  <si>
    <t>SPA140003512</t>
  </si>
  <si>
    <t>1/147</t>
  </si>
  <si>
    <t>11.03.2014</t>
  </si>
  <si>
    <t>შპს გიო 2011</t>
  </si>
  <si>
    <t>448048559</t>
  </si>
  <si>
    <t>50730000</t>
  </si>
  <si>
    <t>გამაგრილებელი ჯგუფების შეკეთება და ტექნიკური მომსახურება</t>
  </si>
  <si>
    <t>SPA140005228</t>
  </si>
  <si>
    <t>1/148</t>
  </si>
  <si>
    <t>შპს იბერია ტექ ავტომოტივი</t>
  </si>
  <si>
    <t>331431000</t>
  </si>
  <si>
    <t>ტყვიამჟავური აკუმულატორები</t>
  </si>
  <si>
    <t>CMR140063366</t>
  </si>
  <si>
    <t>1/149</t>
  </si>
  <si>
    <t>შპს საგამომცემლო სახლი სახე(ლ)ები</t>
  </si>
  <si>
    <t>204441773</t>
  </si>
  <si>
    <t>22100000</t>
  </si>
  <si>
    <t>22150000 - ბროშურები
 22160000 - ბუკლეტები</t>
  </si>
  <si>
    <t>SPA140005549</t>
  </si>
  <si>
    <t>1/150</t>
  </si>
  <si>
    <t>შპს ფრესკო რითეილ გრუპი</t>
  </si>
  <si>
    <t>15980000</t>
  </si>
  <si>
    <t xml:space="preserve"> უალკოჰოლო სასმელები</t>
  </si>
  <si>
    <t>SPA140005554</t>
  </si>
  <si>
    <t>1/151</t>
  </si>
  <si>
    <t>ი.მ დავით გოროზია</t>
  </si>
  <si>
    <t>სპეც.ტექნიკის შეკეთება და ტექნიკური მომსახურება</t>
  </si>
  <si>
    <t>SPA140003459</t>
  </si>
  <si>
    <t>1/152</t>
  </si>
  <si>
    <t>SPA140005859</t>
  </si>
  <si>
    <t>1/153</t>
  </si>
  <si>
    <t>შპს მოდერნ-ვილა</t>
  </si>
  <si>
    <t>200083257</t>
  </si>
  <si>
    <t>SPA140003658</t>
  </si>
  <si>
    <t>1/154</t>
  </si>
  <si>
    <t xml:space="preserve">შპს ულტრა </t>
  </si>
  <si>
    <t>206258182</t>
  </si>
  <si>
    <t>30125100</t>
  </si>
  <si>
    <t>SPA140003682</t>
  </si>
  <si>
    <t>1/155</t>
  </si>
  <si>
    <t>დანადგარები მექანიკური ენერგიის წარმოებისა და გამოყენებისთვის</t>
  </si>
  <si>
    <t>42122000</t>
  </si>
  <si>
    <t xml:space="preserve"> 42122000 - ტუმბოები
 42122130 - წყლის ტუმბოები</t>
  </si>
  <si>
    <t>SPA140006263</t>
  </si>
  <si>
    <t>1/156</t>
  </si>
  <si>
    <t>30199792</t>
  </si>
  <si>
    <t>კალენდრები</t>
  </si>
  <si>
    <t>SPA140003856</t>
  </si>
  <si>
    <t>1/157</t>
  </si>
  <si>
    <t>25.04.2014</t>
  </si>
  <si>
    <t>შპს დემო გოგია გრუპ</t>
  </si>
  <si>
    <t>204570847</t>
  </si>
  <si>
    <t>კინო და ვიდეო მომსახურებები</t>
  </si>
  <si>
    <t>საინფორმაციო ფილმების გადაღება</t>
  </si>
  <si>
    <t>CMR140063302</t>
  </si>
  <si>
    <t>1/158</t>
  </si>
  <si>
    <t>შპს ნიუ გრუპი</t>
  </si>
  <si>
    <t>404388729</t>
  </si>
  <si>
    <t>302000001</t>
  </si>
  <si>
    <t>კომპიუტერული მოწყობილობები და მარაგი</t>
  </si>
  <si>
    <t>CMR140063306</t>
  </si>
  <si>
    <t>1/159</t>
  </si>
  <si>
    <t>შპს RSG Goods &amp; Services</t>
  </si>
  <si>
    <t>422717297</t>
  </si>
  <si>
    <t>30213200</t>
  </si>
  <si>
    <t>პლანშეტური კომპიუტერები (ტაბლეტები)</t>
  </si>
  <si>
    <t>SPA140004433</t>
  </si>
  <si>
    <t>1/160</t>
  </si>
  <si>
    <t>SPA140003659</t>
  </si>
  <si>
    <t>1/161</t>
  </si>
  <si>
    <t>შპს ლადო გუდიაშვილის საგამოფენო დარბაზი</t>
  </si>
  <si>
    <t>404398219</t>
  </si>
  <si>
    <t>სამსახსოვრო საჩუქრები</t>
  </si>
  <si>
    <t>CMR140063434</t>
  </si>
  <si>
    <t>1/162</t>
  </si>
  <si>
    <t>301000002</t>
  </si>
  <si>
    <t>30199731</t>
  </si>
  <si>
    <t>სავიზიტო ბარათების ჩასადებები</t>
  </si>
  <si>
    <t>CMR140063336</t>
  </si>
  <si>
    <t>1/163</t>
  </si>
  <si>
    <t>შპს გლობუსი ემ-ბე</t>
  </si>
  <si>
    <t>202446969</t>
  </si>
  <si>
    <t>358000001</t>
  </si>
  <si>
    <t>ინდივიდუალური და დამხმარე მოწყობილობები</t>
  </si>
  <si>
    <t>35821000</t>
  </si>
  <si>
    <t>დროშები და დროშის სადგამები</t>
  </si>
  <si>
    <t>CMR140063440</t>
  </si>
  <si>
    <t>1/164</t>
  </si>
  <si>
    <t>ფ.პ ამირან ცქიტიშვილი</t>
  </si>
  <si>
    <t>გასართობი ღონისძიებები</t>
  </si>
  <si>
    <t>CMR140063311</t>
  </si>
  <si>
    <t>1/165</t>
  </si>
  <si>
    <t>ფ.პ. ნატალია ლომინაძე</t>
  </si>
  <si>
    <t>01017017815</t>
  </si>
  <si>
    <t>CMR140063326</t>
  </si>
  <si>
    <t>1/166</t>
  </si>
  <si>
    <t>შპს ლაინ დიზაინი</t>
  </si>
  <si>
    <t>404897242</t>
  </si>
  <si>
    <t>391000001</t>
  </si>
  <si>
    <t>39153000</t>
  </si>
  <si>
    <t>საკონფერენციო დარბაზის ავეჯი</t>
  </si>
  <si>
    <t>CMR140064203</t>
  </si>
  <si>
    <t>1/167</t>
  </si>
  <si>
    <t>14.03.2014</t>
  </si>
  <si>
    <t>ფ.პ ნიკოლოზ მაჭავარიანი</t>
  </si>
  <si>
    <t>01030020735</t>
  </si>
  <si>
    <t>120 "ფოლიანტი"</t>
  </si>
  <si>
    <t>CMR140063332</t>
  </si>
  <si>
    <t>1/168</t>
  </si>
  <si>
    <t>შპს პროგრეს გრუპ</t>
  </si>
  <si>
    <t>404865151</t>
  </si>
  <si>
    <t>031000001</t>
  </si>
  <si>
    <t>03121210</t>
  </si>
  <si>
    <t>CMR140063344</t>
  </si>
  <si>
    <t>1/169</t>
  </si>
  <si>
    <t>ფ.პ. თეა კალაძე</t>
  </si>
  <si>
    <t>01008009096</t>
  </si>
  <si>
    <t>სამოგზაურო სააგენტოების, ტუროპერატორისა და ტურისტების დახმარების მომსახურებები</t>
  </si>
  <si>
    <t>63514000</t>
  </si>
  <si>
    <t>გიდების მომსახურებები ტურისტებისათვის</t>
  </si>
  <si>
    <t>CMR140063322</t>
  </si>
  <si>
    <t>1/170</t>
  </si>
  <si>
    <t>სსიპ საქართველოს ხალხური სიმღერისა და ცეკვის სახელმწიფო აკადემიური ანსამბლი რუსთავი</t>
  </si>
  <si>
    <t>216297433</t>
  </si>
  <si>
    <t>CMR140063470</t>
  </si>
  <si>
    <t>1/171</t>
  </si>
  <si>
    <t>შპს Art House</t>
  </si>
  <si>
    <t>404924427</t>
  </si>
  <si>
    <t>22458000</t>
  </si>
  <si>
    <t>შესყიდვის ობიექტია: 1. ჩეკთან გათანაბრებული დოკუმენტი - 5 000 000 კომპლ. 
2. ფიზიკური პირის დეკლარაცია: ქართულ ენოვანი - 250 000 კომპლ; რუსულენოვანი - 120 000 კომპლ; ინგლისურ ენოვანი - 80 000 კომპლ.</t>
  </si>
  <si>
    <t>SPA140005974</t>
  </si>
  <si>
    <t>1/172</t>
  </si>
  <si>
    <t>შპს კალიფსო თრეველი</t>
  </si>
  <si>
    <t>205019745</t>
  </si>
  <si>
    <t>60100000</t>
  </si>
  <si>
    <t>საავტომობილო ტრანსპორტი მომსახურებები</t>
  </si>
  <si>
    <t>6017000</t>
  </si>
  <si>
    <t>სამგზავრო სატრანსპორტო საშუალებების დაქირავება მძღოლთან ერთად</t>
  </si>
  <si>
    <t>CMR140066404</t>
  </si>
  <si>
    <t>1/173</t>
  </si>
  <si>
    <t>შპს ქუინ თამადა Queen Tamada</t>
  </si>
  <si>
    <t>405028081</t>
  </si>
  <si>
    <t>CMR140063421</t>
  </si>
  <si>
    <t>1/174</t>
  </si>
  <si>
    <t>შპს გუდვილი</t>
  </si>
  <si>
    <t>206343991</t>
  </si>
  <si>
    <t>სხვადასხვა საკვები პროდუქტები</t>
  </si>
  <si>
    <t>18512200</t>
  </si>
  <si>
    <t>ტორტი</t>
  </si>
  <si>
    <t>CMR140064651</t>
  </si>
  <si>
    <t>1/175</t>
  </si>
  <si>
    <t>ფ.პ. თეიმურაზ ჩანტლაძე</t>
  </si>
  <si>
    <t>01007005849</t>
  </si>
  <si>
    <t>CMR140063449</t>
  </si>
  <si>
    <t>1/176</t>
  </si>
  <si>
    <t>22213000</t>
  </si>
  <si>
    <t>ჟურნალები</t>
  </si>
  <si>
    <t>CMR140063458</t>
  </si>
  <si>
    <t>1/177</t>
  </si>
  <si>
    <t>შპს printer.ge</t>
  </si>
  <si>
    <t>22310000</t>
  </si>
  <si>
    <t>CMR140066412</t>
  </si>
  <si>
    <t>1/178</t>
  </si>
  <si>
    <t>შპს აიდიეს ბორჯომი თბილისი</t>
  </si>
  <si>
    <t>404888528</t>
  </si>
  <si>
    <t>15981000</t>
  </si>
  <si>
    <t>15981100 - არაგაზირებული მინერალური წყალი
 15981200 - გაზირებული მინერალური წყალი</t>
  </si>
  <si>
    <t>SPA140006264</t>
  </si>
  <si>
    <t>1/179</t>
  </si>
  <si>
    <t>შპს დანი 2012</t>
  </si>
  <si>
    <t>404419704</t>
  </si>
  <si>
    <t xml:space="preserve">რესტორნებისა და საზოგადოებრივი კვების საწარმოების მომსახურებები </t>
  </si>
  <si>
    <t>რესტორანი ქართული სახლი</t>
  </si>
  <si>
    <t>CMR140064193</t>
  </si>
  <si>
    <t>1/180</t>
  </si>
  <si>
    <t>ფ.პ. ოთარ ჭანტურია</t>
  </si>
  <si>
    <t>01020007269</t>
  </si>
  <si>
    <t>CMR140064656</t>
  </si>
  <si>
    <t>1/181</t>
  </si>
  <si>
    <t>ი.მ რევაზ თუთიაშვილი</t>
  </si>
  <si>
    <t>01012000643</t>
  </si>
  <si>
    <t>60171000</t>
  </si>
  <si>
    <t>მსუბუქი ავტომანქანის დაქირავება მძღოლთან ერთად</t>
  </si>
  <si>
    <t>CMR140066406</t>
  </si>
  <si>
    <t>1/182</t>
  </si>
  <si>
    <t>შპს ჯი-ემ-თი მთაწმინდა</t>
  </si>
  <si>
    <t>რესტორნებისა და საზოგადოებრივი კვების საწარმოების მომსახურებები (მთაწმინდა)</t>
  </si>
  <si>
    <t>CMR140071091</t>
  </si>
  <si>
    <t>1/183</t>
  </si>
  <si>
    <t>იმ რუსუდან აფაქიძე</t>
  </si>
  <si>
    <t>01008005052</t>
  </si>
  <si>
    <t>საკანცელარიო მომსახურებები</t>
  </si>
  <si>
    <t>CMR140066416</t>
  </si>
  <si>
    <t>1/184</t>
  </si>
  <si>
    <t>სსიპ საქართველოს ეროვნული მუზეუმი</t>
  </si>
  <si>
    <t>204468664</t>
  </si>
  <si>
    <t>ბიბლიოთეკების, არქივების, მუზეუმებისა და სხვა კულტურული დაწესებულებების მომსახურებები</t>
  </si>
  <si>
    <t>92521000</t>
  </si>
  <si>
    <t>მუზეუმების მომსახურება</t>
  </si>
  <si>
    <t>CMR140066409</t>
  </si>
  <si>
    <t>1/185</t>
  </si>
  <si>
    <t>შპს თელავის მარანი</t>
  </si>
  <si>
    <t>204969230</t>
  </si>
  <si>
    <t>15910000</t>
  </si>
  <si>
    <t>ღვინოები</t>
  </si>
  <si>
    <t>CMR140064671</t>
  </si>
  <si>
    <t>1/186</t>
  </si>
  <si>
    <t>შპს ჯორჯიან ჰოტელ მენეჯმენტი</t>
  </si>
  <si>
    <t>404385722</t>
  </si>
  <si>
    <t>55100000</t>
  </si>
  <si>
    <t xml:space="preserve"> რედისონ ბლუ ივერია სასტუმროს მომსახურება</t>
  </si>
  <si>
    <t>CMR140071083</t>
  </si>
  <si>
    <t>1/187</t>
  </si>
  <si>
    <t>17.03.2014</t>
  </si>
  <si>
    <t>შპს SmartNet</t>
  </si>
  <si>
    <t>400026823</t>
  </si>
  <si>
    <t>39700000</t>
  </si>
  <si>
    <t>39711430 - ელექტროქურები
 39715000 - წყლის გამაცხელებლები და შენობების გასათბობი სისტემა, სანტექნიკის მოწყობილობა
 39715220 - ელექტროგამათბობელი მოწყობილობები</t>
  </si>
  <si>
    <t>SPA140005984</t>
  </si>
  <si>
    <t>1/188</t>
  </si>
  <si>
    <t>18.03.2014</t>
  </si>
  <si>
    <t>ი.მ გიორგი კანდელაკი - ვესტა</t>
  </si>
  <si>
    <t>15000 შეკვრა</t>
  </si>
  <si>
    <t>SPA140004306</t>
  </si>
  <si>
    <t>1/189</t>
  </si>
  <si>
    <t>შპს E2E4+</t>
  </si>
  <si>
    <t>2000 ცალი</t>
  </si>
  <si>
    <t>SPA140004989</t>
  </si>
  <si>
    <t>1/190</t>
  </si>
  <si>
    <t>21.03.2014</t>
  </si>
  <si>
    <t>საწვავი, გადაზიდვა გუგუთში</t>
  </si>
  <si>
    <t>CMR140067621</t>
  </si>
  <si>
    <t>1/191</t>
  </si>
  <si>
    <t>შპს სითი ქლინინგი</t>
  </si>
  <si>
    <t>404417902</t>
  </si>
  <si>
    <t>90911300</t>
  </si>
  <si>
    <t>ქ. თბილისი, გულუას ქ.#4 და სარაჯიშვილის ქ.N1-ში მდებარე შენობების ფასადის (შუშების) წმენდის მომსახურების შესყიდვა.</t>
  </si>
  <si>
    <t>SPA140005209</t>
  </si>
  <si>
    <t>1/192</t>
  </si>
  <si>
    <t>34928200</t>
  </si>
  <si>
    <t>ღობეები</t>
  </si>
  <si>
    <t>30 ცალი</t>
  </si>
  <si>
    <t>SPA140003857</t>
  </si>
  <si>
    <t>1/193</t>
  </si>
  <si>
    <t>შპს სი ეიჩ ქარვოშ კომპანი</t>
  </si>
  <si>
    <t>404864553</t>
  </si>
  <si>
    <t>50112300</t>
  </si>
  <si>
    <t>მანქანის რეცხვა და მსგავსი მომსახურებები</t>
  </si>
  <si>
    <t>SPA140003721</t>
  </si>
  <si>
    <t>1/194</t>
  </si>
  <si>
    <t>შპს სამება</t>
  </si>
  <si>
    <t>446955689</t>
  </si>
  <si>
    <t xml:space="preserve"> 45453000
45454000</t>
  </si>
  <si>
    <t>კაპიტალური რემონტი (შეკეთება) და რეკონსტრუქცია
შენობების რეკონსტრუქცია</t>
  </si>
  <si>
    <t>SPA140004432</t>
  </si>
  <si>
    <t>1/195</t>
  </si>
  <si>
    <t xml:space="preserve">შპს ადა </t>
  </si>
  <si>
    <t>405027830</t>
  </si>
  <si>
    <t>30234300 - კომპაქტური დისკები
 30234600 - ფლეშმეხსიერება
 30237100 - კომპიუტერის ნაწილები
 30237134 - გრაფიკული დამაჩქარებლის ბარათები
 30237410 - კომპიუტერის მაუსი
 30237460 - კომპიუტერის კლავიატურები</t>
  </si>
  <si>
    <t>SPA140004577</t>
  </si>
  <si>
    <t>1/196</t>
  </si>
  <si>
    <t>1.06.2014</t>
  </si>
  <si>
    <t>შპს დიო</t>
  </si>
  <si>
    <t>201946573</t>
  </si>
  <si>
    <t>სტრუქტურული მასალები</t>
  </si>
  <si>
    <t xml:space="preserve">44221230 </t>
  </si>
  <si>
    <t>გასაწევი კარები</t>
  </si>
  <si>
    <t>SPA140002870</t>
  </si>
  <si>
    <t>1/197</t>
  </si>
  <si>
    <t>24.03.2014</t>
  </si>
  <si>
    <t>შპს ევრო ოფისი</t>
  </si>
  <si>
    <t>400009423</t>
  </si>
  <si>
    <t>30199710</t>
  </si>
  <si>
    <t>ნაბეჭდი კონვერტები</t>
  </si>
  <si>
    <t>40000 ცალი</t>
  </si>
  <si>
    <t>SPA140005547</t>
  </si>
  <si>
    <t>1/198</t>
  </si>
  <si>
    <t>9 თვე</t>
  </si>
  <si>
    <t>SPA140007219</t>
  </si>
  <si>
    <t>1/199</t>
  </si>
  <si>
    <t>შპს ინტელექტ მარკეტი</t>
  </si>
  <si>
    <t>404433653</t>
  </si>
  <si>
    <t>5 გვერდი</t>
  </si>
  <si>
    <t>CMR140072696</t>
  </si>
  <si>
    <t>1/200</t>
  </si>
  <si>
    <t>შპს კომპანია Geosm</t>
  </si>
  <si>
    <t>404873614</t>
  </si>
  <si>
    <t xml:space="preserve">30124400  30141200    30192100 30192130 </t>
  </si>
  <si>
    <t>სხვადასხვა სახის საკანცელარიო საქონელი</t>
  </si>
  <si>
    <t>SPA140005541</t>
  </si>
  <si>
    <t>1/201</t>
  </si>
  <si>
    <t>01.08.2014</t>
  </si>
  <si>
    <t>შპს ბეთა</t>
  </si>
  <si>
    <t>400096953</t>
  </si>
  <si>
    <t>საინჟინრო-სამონტაჟო სამუშაოები, კედლის მოწყობა ნინოწმინდაში</t>
  </si>
  <si>
    <t>SPA140005816</t>
  </si>
  <si>
    <t>1/202</t>
  </si>
  <si>
    <t>27.03.2014</t>
  </si>
  <si>
    <t>ი.მ მარიკა გოგოლაძე</t>
  </si>
  <si>
    <t>01024013336</t>
  </si>
  <si>
    <t>იურიდიული მომსახურებები</t>
  </si>
  <si>
    <t>ნოტარიუსის მომსახურება</t>
  </si>
  <si>
    <t>CMR140071079</t>
  </si>
  <si>
    <t>1/203</t>
  </si>
  <si>
    <t>28.03.2014</t>
  </si>
  <si>
    <t>შპს საქართველოს ქაღალდის წარმოება</t>
  </si>
  <si>
    <t>206169297</t>
  </si>
  <si>
    <t>ავზები, რეზერვუარები და კონტეინერები; ცენტრალური გათბობის რადიატორები და ბოილერები</t>
  </si>
  <si>
    <t>44617100</t>
  </si>
  <si>
    <t>მუყაოს ყუთები</t>
  </si>
  <si>
    <t>2500 ცალი</t>
  </si>
  <si>
    <t>SPA140007235</t>
  </si>
  <si>
    <t>1/204</t>
  </si>
  <si>
    <t>ფ.პ. თამთა ლორთქიფანიძე</t>
  </si>
  <si>
    <t>01001062343</t>
  </si>
  <si>
    <t>CMR140070936</t>
  </si>
  <si>
    <t>1/205</t>
  </si>
  <si>
    <t>სახმელეთო, წყლის და საჰაერო ტრანსპორტის დამხმარე მომსახურებები</t>
  </si>
  <si>
    <t>პარკირების მომსახურება</t>
  </si>
  <si>
    <t>CMR140070955</t>
  </si>
  <si>
    <t>1/206</t>
  </si>
  <si>
    <t>31.07.2014</t>
  </si>
  <si>
    <t>შპს დიდგორი</t>
  </si>
  <si>
    <t>406108297</t>
  </si>
  <si>
    <t>39800000</t>
  </si>
  <si>
    <t>საწმენდი და საპრიალებელი პროდუქტები</t>
  </si>
  <si>
    <t>39832000</t>
  </si>
  <si>
    <t>ჭურჭლის სარეცხი საშუალებები</t>
  </si>
  <si>
    <t>800 ცალი</t>
  </si>
  <si>
    <t>SPA140007418</t>
  </si>
  <si>
    <t>1/207</t>
  </si>
  <si>
    <t>18424000</t>
  </si>
  <si>
    <t>ხელთათმანები</t>
  </si>
  <si>
    <t>500 წყვილი</t>
  </si>
  <si>
    <t>SPA140007405</t>
  </si>
  <si>
    <t>1/208</t>
  </si>
  <si>
    <t>შპს დასაქმების სააგენტო ეიჩარი</t>
  </si>
  <si>
    <t>204554259</t>
  </si>
  <si>
    <t>საწევრო ორგანიზაციების მომსახურებები</t>
  </si>
  <si>
    <t>Job fair 2014-ის საშვები</t>
  </si>
  <si>
    <t>CMR140070854</t>
  </si>
  <si>
    <t>1/209</t>
  </si>
  <si>
    <t>საწვავი, გადაზიდვა ნინოწმინდა</t>
  </si>
  <si>
    <t>CMR140071640</t>
  </si>
  <si>
    <t>1/210</t>
  </si>
  <si>
    <t>10.09.2014</t>
  </si>
  <si>
    <t>შპს Pressco</t>
  </si>
  <si>
    <t>406075161</t>
  </si>
  <si>
    <t>საგანგებო სიტუაციების დროს გამოსაყენებელი მოწყობილობები და უსაფრთხოების საშუალებები</t>
  </si>
  <si>
    <t xml:space="preserve"> 35121500 </t>
  </si>
  <si>
    <t>ლუქები</t>
  </si>
  <si>
    <t>SPA140001258</t>
  </si>
  <si>
    <t>1/211</t>
  </si>
  <si>
    <t>შპს ვიდიჯი გრუპი</t>
  </si>
  <si>
    <t>204560607</t>
  </si>
  <si>
    <t>პირადი ჰიგიენის საშუალებები</t>
  </si>
  <si>
    <t>33700000</t>
  </si>
  <si>
    <t>33711900 - საპონი
 33761000 - ტუალეტის ქაღალდი</t>
  </si>
  <si>
    <t>SPA140007421</t>
  </si>
  <si>
    <t>1/212</t>
  </si>
  <si>
    <t>შპს დეკორი</t>
  </si>
  <si>
    <t>203868635</t>
  </si>
  <si>
    <t>22810000 - ქაღალდის ან მუყაოს სარეგისტრაციო ჟურნალები/წიგნები
 22816100 - ბლოკნოტები
 22851000 - ბაინდერები
 22852000 - საქაღალდეები
 22852100 - ფაილები</t>
  </si>
  <si>
    <t>SPA140006964</t>
  </si>
  <si>
    <t>1/213</t>
  </si>
  <si>
    <t>შპს მმს-2008</t>
  </si>
  <si>
    <t>236689892</t>
  </si>
  <si>
    <t>ნარჩენებთან და ნაგავთან დაკავშირებული მომსახურებები</t>
  </si>
  <si>
    <t>CMR140072723</t>
  </si>
  <si>
    <t>1/214</t>
  </si>
  <si>
    <t>02.04.2014</t>
  </si>
  <si>
    <t>10.05.2014</t>
  </si>
  <si>
    <t>შპს SANDIKO</t>
  </si>
  <si>
    <t>404982961</t>
  </si>
  <si>
    <t>ტექსტილის ნაჭრები და მონათესავე ნივთები</t>
  </si>
  <si>
    <t>19240000</t>
  </si>
  <si>
    <t>სადროშე ნაჭერი</t>
  </si>
  <si>
    <t>CMR140072039</t>
  </si>
  <si>
    <t>1/215</t>
  </si>
  <si>
    <t>17.05.2014</t>
  </si>
  <si>
    <t>9 ამპერიანი აკუმულატორი</t>
  </si>
  <si>
    <t>CMR140074265</t>
  </si>
  <si>
    <t>1/215/1</t>
  </si>
  <si>
    <t>შპს მეგრულ-ლაზური 2</t>
  </si>
  <si>
    <t>248435983</t>
  </si>
  <si>
    <t>CMR140086953</t>
  </si>
  <si>
    <t>1/216</t>
  </si>
  <si>
    <t>31400000</t>
  </si>
  <si>
    <t>დენის წყრო Power Supply ps 24V4a SA 190a 224OU-p</t>
  </si>
  <si>
    <t>CMR140072708</t>
  </si>
  <si>
    <t>1/217</t>
  </si>
  <si>
    <t>03.04.2014</t>
  </si>
  <si>
    <t>ააიპ  შემფასებელთა და ექსპერტთა პროფესიული განვითარების ცენტრი</t>
  </si>
  <si>
    <t>404444945</t>
  </si>
  <si>
    <t>805000001</t>
  </si>
  <si>
    <t>სერთიფიკატები 2 თანამშრომლისთვის</t>
  </si>
  <si>
    <t>CMR140074296</t>
  </si>
  <si>
    <t>1/218</t>
  </si>
  <si>
    <t>18.05.2014</t>
  </si>
  <si>
    <t>31310000</t>
  </si>
  <si>
    <t>ქსელური როზეტები</t>
  </si>
  <si>
    <t>CMR140072732</t>
  </si>
  <si>
    <t>1/219</t>
  </si>
  <si>
    <t>ლ-200 მარკის ავტომობილების შეკეთება და ტექნიკური მომსახურება</t>
  </si>
  <si>
    <t>SPA140005846</t>
  </si>
  <si>
    <t>1/220</t>
  </si>
  <si>
    <t xml:space="preserve">შპს რელე 2 </t>
  </si>
  <si>
    <t>404934826</t>
  </si>
  <si>
    <t>39224000</t>
  </si>
  <si>
    <t>39224100 - ცოცხები
 39224310 - უნიტაზის საწმენდი ჯაგრისები</t>
  </si>
  <si>
    <t>SPA140007364</t>
  </si>
  <si>
    <t>1/221</t>
  </si>
  <si>
    <t>CMR140077976</t>
  </si>
  <si>
    <t>1/222</t>
  </si>
  <si>
    <t>07.04.2014</t>
  </si>
  <si>
    <t>591150303</t>
  </si>
  <si>
    <t>სხვადასხვა ქარხნული წარმოების მასალა და მათთან დაკავშირებული საგნები</t>
  </si>
  <si>
    <t>44400000</t>
  </si>
  <si>
    <t>44423200 - კიბეები
 44423220 - დასაკეცი კიბეები</t>
  </si>
  <si>
    <t>SPA140007593</t>
  </si>
  <si>
    <t>1/222/1</t>
  </si>
  <si>
    <t>12.05.2014</t>
  </si>
  <si>
    <t>ფ.პ. მურმან გორგოშაძე</t>
  </si>
  <si>
    <t>61001047074</t>
  </si>
  <si>
    <t>CMR140079100</t>
  </si>
  <si>
    <t>1/223</t>
  </si>
  <si>
    <t>08.04.2014</t>
  </si>
  <si>
    <t>08.01.2015</t>
  </si>
  <si>
    <t>შპს Nuctech Company Limited</t>
  </si>
  <si>
    <t>71092754-8</t>
  </si>
  <si>
    <t xml:space="preserve"> საკონტროლო და გამოსაცდელი აპარატურა</t>
  </si>
  <si>
    <t xml:space="preserve">მოწყობილობა რენტგენული დათვალიერებისათვის </t>
  </si>
  <si>
    <t>SPA130024704</t>
  </si>
  <si>
    <t>1/224</t>
  </si>
  <si>
    <t>31.05.2014</t>
  </si>
  <si>
    <t>შპს ექსპრესს ჯგუფი</t>
  </si>
  <si>
    <t>400103703</t>
  </si>
  <si>
    <t xml:space="preserve"> საინფორმაციო და სარეკლამო პროდუქცია</t>
  </si>
  <si>
    <t>70 ცალი</t>
  </si>
  <si>
    <t>SPA140008129</t>
  </si>
  <si>
    <t>1/225</t>
  </si>
  <si>
    <t>შპს თეგეტა მოტორსი</t>
  </si>
  <si>
    <t>202177205</t>
  </si>
  <si>
    <t>24300000</t>
  </si>
  <si>
    <t>ძირითადი არაორგანული და ორგანული ქიმიკალები</t>
  </si>
  <si>
    <t>24316000</t>
  </si>
  <si>
    <t>გამოხდილი წყალი</t>
  </si>
  <si>
    <t>399 ბალონი</t>
  </si>
  <si>
    <t>CMR140076776</t>
  </si>
  <si>
    <t>1/226</t>
  </si>
  <si>
    <t>10.07.2014</t>
  </si>
  <si>
    <t>შპს ლოჯიქალ სისტემს კომპანი</t>
  </si>
  <si>
    <t>200242816</t>
  </si>
  <si>
    <t>ელექტრონული, ელექტრომექანიკური და ელექტროტექნიკური აქსესუარები</t>
  </si>
  <si>
    <t>31700000</t>
  </si>
  <si>
    <t>ელექტრომექანიკური მოწყობილობები</t>
  </si>
  <si>
    <t>SPA140008040</t>
  </si>
  <si>
    <t>1/227</t>
  </si>
  <si>
    <t>შპს 03</t>
  </si>
  <si>
    <t>401973799</t>
  </si>
  <si>
    <t xml:space="preserve">35821000 </t>
  </si>
  <si>
    <t>დროშები</t>
  </si>
  <si>
    <t>SPA140001783</t>
  </si>
  <si>
    <t>1/228</t>
  </si>
  <si>
    <t>34351000</t>
  </si>
  <si>
    <t>მცირე ტვირთამწეობის მანქანების საბურავები</t>
  </si>
  <si>
    <t>20 ცალი</t>
  </si>
  <si>
    <t>SPA140007151</t>
  </si>
  <si>
    <t>1/229</t>
  </si>
  <si>
    <t>11.04.2014</t>
  </si>
  <si>
    <t>ფ.პ. ნინო ხოფერია</t>
  </si>
  <si>
    <t>01008006210</t>
  </si>
  <si>
    <t>79132000</t>
  </si>
  <si>
    <t>CMR140078986</t>
  </si>
  <si>
    <t>1/230</t>
  </si>
  <si>
    <t>ფ.პ მარიამ ფარეშიშვილი</t>
  </si>
  <si>
    <t>01001009089</t>
  </si>
  <si>
    <t>CMR140077383</t>
  </si>
  <si>
    <t>1/231</t>
  </si>
  <si>
    <t>31600000</t>
  </si>
  <si>
    <t>ელექტრო მოწყობილობები და აპარატურა</t>
  </si>
  <si>
    <t>31625300</t>
  </si>
  <si>
    <t>საკონტროლო პანელის კლავიატურა</t>
  </si>
  <si>
    <t>CMR140077484</t>
  </si>
  <si>
    <t>1/232</t>
  </si>
  <si>
    <t>შპს მნათობი</t>
  </si>
  <si>
    <t>208143524</t>
  </si>
  <si>
    <r>
      <t>45300000</t>
    </r>
    <r>
      <rPr>
        <sz val="11"/>
        <color indexed="9"/>
        <rFont val="Calibri"/>
        <family val="2"/>
      </rPr>
      <t>2</t>
    </r>
  </si>
  <si>
    <t>აბზიანიძის ქ. N4-ში სასაწყობე მეურნეობის ტერიტორიაზე მაღალი ძაბვის აღდგენითი სარემონტო-სამონტაჟო სამუშაოები</t>
  </si>
  <si>
    <t>CMR140076760</t>
  </si>
  <si>
    <t>1/233</t>
  </si>
  <si>
    <t>14.04.2014</t>
  </si>
  <si>
    <t>30190000</t>
  </si>
  <si>
    <t>30192320 - პრინტერის ლენტები
 30192800 - თვითკრობადი ეტიკეტები</t>
  </si>
  <si>
    <t>SPA140007204</t>
  </si>
  <si>
    <t>1/234</t>
  </si>
  <si>
    <t>20.11.2014</t>
  </si>
  <si>
    <t>შპს ლგ გლასს</t>
  </si>
  <si>
    <t>211328810</t>
  </si>
  <si>
    <t>შენობის მოწყობის სამუშაოები</t>
  </si>
  <si>
    <t xml:space="preserve"> 45443000</t>
  </si>
  <si>
    <t>ნინოწმინდის ფასადების მოწყობის სამუშაოები</t>
  </si>
  <si>
    <t>SPA140006404</t>
  </si>
  <si>
    <t>1/235</t>
  </si>
  <si>
    <t>15.06.2014</t>
  </si>
  <si>
    <t>წყალგაყვანილობის მონტაჟი</t>
  </si>
  <si>
    <t>SPA140007618</t>
  </si>
  <si>
    <t>1/236</t>
  </si>
  <si>
    <t>შპს უნივერსალი 7</t>
  </si>
  <si>
    <t>206336213</t>
  </si>
  <si>
    <r>
      <t>35100000</t>
    </r>
    <r>
      <rPr>
        <sz val="11"/>
        <color indexed="9"/>
        <rFont val="Calibri"/>
        <family val="2"/>
      </rPr>
      <t>1</t>
    </r>
  </si>
  <si>
    <t>საგანგებო სიტუაციებისა და უსაფრთხოების მოწყობილობები</t>
  </si>
  <si>
    <t xml:space="preserve">35121500 </t>
  </si>
  <si>
    <t>CMR140077380</t>
  </si>
  <si>
    <t>1/237</t>
  </si>
  <si>
    <t>25.05.2014</t>
  </si>
  <si>
    <t>შპს ახალი ყავის კომპანია</t>
  </si>
  <si>
    <t>205288099</t>
  </si>
  <si>
    <t>მოხალული ყავა</t>
  </si>
  <si>
    <t>CMR140077974</t>
  </si>
  <si>
    <t>1/238</t>
  </si>
  <si>
    <t>ვიდეოსამეთვალყურეო სისტემა</t>
  </si>
  <si>
    <t>SPA140007575</t>
  </si>
  <si>
    <t>1/239</t>
  </si>
  <si>
    <t>შპს კომფორტ-სერვისი</t>
  </si>
  <si>
    <t>205164659</t>
  </si>
  <si>
    <t>39132200</t>
  </si>
  <si>
    <t>კართოტეკის კარადები</t>
  </si>
  <si>
    <t>4 ცალი</t>
  </si>
  <si>
    <t>SPA140007607</t>
  </si>
  <si>
    <t>1/240</t>
  </si>
  <si>
    <t>SPA140009055</t>
  </si>
  <si>
    <t>1/241</t>
  </si>
  <si>
    <t>34351100</t>
  </si>
  <si>
    <t>340 ცალი</t>
  </si>
  <si>
    <t>SPA140007687</t>
  </si>
  <si>
    <t>1/242</t>
  </si>
  <si>
    <t>56 ცალი</t>
  </si>
  <si>
    <t>SPA140007732</t>
  </si>
  <si>
    <t>1/243</t>
  </si>
  <si>
    <t>39711130</t>
  </si>
  <si>
    <t>მაცივარი</t>
  </si>
  <si>
    <t>10 ცალი</t>
  </si>
  <si>
    <t>SPA140009177</t>
  </si>
  <si>
    <t>1/244</t>
  </si>
  <si>
    <t>17.04.2014</t>
  </si>
  <si>
    <t>შპს კეპიტალ საინ ტრეიდი</t>
  </si>
  <si>
    <t>206334153</t>
  </si>
  <si>
    <t xml:space="preserve"> 39294100 </t>
  </si>
  <si>
    <t>SPA140009118</t>
  </si>
  <si>
    <t>1/245</t>
  </si>
  <si>
    <t>22.04.2014</t>
  </si>
  <si>
    <t>10.06.2014</t>
  </si>
  <si>
    <t>79552000</t>
  </si>
  <si>
    <t>ტექსტის დამუშავების მომსახურება</t>
  </si>
  <si>
    <t>CMR140080130</t>
  </si>
  <si>
    <t>1/246</t>
  </si>
  <si>
    <t>45221113</t>
  </si>
  <si>
    <t>საფეხმავლო ხიდების მშენებლობა</t>
  </si>
  <si>
    <t>SPA140007366</t>
  </si>
  <si>
    <t>1/247</t>
  </si>
  <si>
    <t>ფ.პ. ლაშა მამულაშვილი</t>
  </si>
  <si>
    <t>01030028942</t>
  </si>
  <si>
    <t>ამომრთველები, შტეფსელები, ელექტრო ჩანგლები</t>
  </si>
  <si>
    <t>CMR140080134</t>
  </si>
  <si>
    <t>1/248</t>
  </si>
  <si>
    <t>ფ.პ.  დავით იმნაძე</t>
  </si>
  <si>
    <t>01009002964</t>
  </si>
  <si>
    <t>დოკუმენტზე ხელმოწერის ნამდვილობის დამოწმება</t>
  </si>
  <si>
    <t>CMR140082863</t>
  </si>
  <si>
    <t>1/249</t>
  </si>
  <si>
    <t>22.07.2014</t>
  </si>
  <si>
    <t>შპს კაბადოკია</t>
  </si>
  <si>
    <t>245534550</t>
  </si>
  <si>
    <t>45212210 - სპეციალიზებული სპორტული ნაგებობების მშენებლობა
 45223600 - საძაღლე ქოხის მშენებლობა</t>
  </si>
  <si>
    <t>SPA140005983</t>
  </si>
  <si>
    <t>1/250</t>
  </si>
  <si>
    <t>30.07.2014</t>
  </si>
  <si>
    <t>შპს ნამი</t>
  </si>
  <si>
    <t>438725382</t>
  </si>
  <si>
    <t>45453000</t>
  </si>
  <si>
    <t>SPA140007616</t>
  </si>
  <si>
    <t>1/251</t>
  </si>
  <si>
    <t>24.04.2014</t>
  </si>
  <si>
    <t>კონსტრუქციის მასალები და ანალოგიური ნივთები/საგნები</t>
  </si>
  <si>
    <t>მზისგან დამცავი საშუალებები</t>
  </si>
  <si>
    <t>200კვ.მ.</t>
  </si>
  <si>
    <t>SPA140009737</t>
  </si>
  <si>
    <t>1/252</t>
  </si>
  <si>
    <t>44423450</t>
  </si>
  <si>
    <t>სახელიანი ფირფიტები</t>
  </si>
  <si>
    <t>100 ცალი</t>
  </si>
  <si>
    <t>SPA140009299</t>
  </si>
  <si>
    <t>1/253</t>
  </si>
  <si>
    <t>44500000</t>
  </si>
  <si>
    <t xml:space="preserve"> 44511500 - ხელის ხერხები
 44512200 - ბრტყელტუჩები
 44512910 - ბურღები
 44512920 - სახრახნისის პირები
 44521110 - კარის საკეტები
 44521210 - ბოქლომები
 44531600 - ქანჩები</t>
  </si>
  <si>
    <t>SPA140008517</t>
  </si>
  <si>
    <t>1/254</t>
  </si>
  <si>
    <t>29.04.2014</t>
  </si>
  <si>
    <t>შპს ვა-ტა</t>
  </si>
  <si>
    <t>401984858</t>
  </si>
  <si>
    <t>44211100</t>
  </si>
  <si>
    <t>მოდულური და პორტატული შენობები</t>
  </si>
  <si>
    <t>SPA140007826</t>
  </si>
  <si>
    <t>1/255</t>
  </si>
  <si>
    <t>30.04.2014</t>
  </si>
  <si>
    <t>შპს იდეა</t>
  </si>
  <si>
    <t>404863411</t>
  </si>
  <si>
    <t>30100000</t>
  </si>
  <si>
    <t>SPA140008758</t>
  </si>
  <si>
    <t>1/256</t>
  </si>
  <si>
    <t>საწვავი, გადაზიდვა ნინწომინდაში</t>
  </si>
  <si>
    <t>CMR140085518</t>
  </si>
  <si>
    <t>1/257</t>
  </si>
  <si>
    <t>შპს ინსტა</t>
  </si>
  <si>
    <t>202057264</t>
  </si>
  <si>
    <t>CMR140086934</t>
  </si>
  <si>
    <t>1/258</t>
  </si>
  <si>
    <t>02.05.2014</t>
  </si>
  <si>
    <t>20000 ცალი</t>
  </si>
  <si>
    <t>SPA140009833</t>
  </si>
  <si>
    <t>1/259</t>
  </si>
  <si>
    <t>შპს ალგორითმი</t>
  </si>
  <si>
    <t>205043237</t>
  </si>
  <si>
    <t>50300000</t>
  </si>
  <si>
    <t xml:space="preserve">პერს. კომპიუტერების, საოფისე აპარატურის. სატელეკომუნიკაციო და აუდიო-ვიზუალური მოწ-ბების შეკეთება, ტექნიკური მომს-ბა და მათთან დაკავშირებული მომს-ბები </t>
  </si>
  <si>
    <t>50320000</t>
  </si>
  <si>
    <t>პერსონალური კომპიუტერების შეკეთება და ტექნიკური მომსახურება</t>
  </si>
  <si>
    <t>SPA140010316</t>
  </si>
  <si>
    <t>1/260</t>
  </si>
  <si>
    <t>შპს თეგი</t>
  </si>
  <si>
    <t>230866667</t>
  </si>
  <si>
    <t>SPA140009023</t>
  </si>
  <si>
    <t>1/261</t>
  </si>
  <si>
    <t>05.05.2014</t>
  </si>
  <si>
    <t>18211000 - კეპები
 18230000 - გარედან ჩასაცმელი სხვადასხვა ტანსაცმელი</t>
  </si>
  <si>
    <t>SPA140008386</t>
  </si>
  <si>
    <t>1/262</t>
  </si>
  <si>
    <t>30237360</t>
  </si>
  <si>
    <t>ხაზოვანი ჩაწერის ღიალენტიანი კარტრიჯები</t>
  </si>
  <si>
    <t>SPA140009480</t>
  </si>
  <si>
    <t>1/263</t>
  </si>
  <si>
    <t>07.05.2014</t>
  </si>
  <si>
    <t>CMR140091467</t>
  </si>
  <si>
    <t>1/264</t>
  </si>
  <si>
    <t>შპს თელე</t>
  </si>
  <si>
    <t>400106327</t>
  </si>
  <si>
    <t>შლაგბაუმის პულტი</t>
  </si>
  <si>
    <t>CMR140088923</t>
  </si>
  <si>
    <t>1/265</t>
  </si>
  <si>
    <t>SPA140010575</t>
  </si>
  <si>
    <t>1/266</t>
  </si>
  <si>
    <t>08.05.2014</t>
  </si>
  <si>
    <t>20.06.2014</t>
  </si>
  <si>
    <t>ი.მ. გივი აბუაშვილი</t>
  </si>
  <si>
    <t>01006001204</t>
  </si>
  <si>
    <t>საჩუქრები და სამკაულები</t>
  </si>
  <si>
    <t>CMR140091402</t>
  </si>
  <si>
    <t>1/267</t>
  </si>
  <si>
    <t>13.05.2014</t>
  </si>
  <si>
    <t>შპს თბილისური მუხამბაზი</t>
  </si>
  <si>
    <t>401993866</t>
  </si>
  <si>
    <t>ფაეტონის მომსახურება</t>
  </si>
  <si>
    <t>CMR140092955</t>
  </si>
  <si>
    <t>1/268</t>
  </si>
  <si>
    <t>15.09.2014</t>
  </si>
  <si>
    <t>შპს ADJARIAN BUSINESS DEVELOPMENT</t>
  </si>
  <si>
    <t>442728853</t>
  </si>
  <si>
    <t>SPA140009285</t>
  </si>
  <si>
    <t>1/269</t>
  </si>
  <si>
    <t>31.08.2014</t>
  </si>
  <si>
    <t>შპს სხივი</t>
  </si>
  <si>
    <t>400007041</t>
  </si>
  <si>
    <t>გასანათებელი მოწყობილობები და ელექტრო ნათურები</t>
  </si>
  <si>
    <t>31532000</t>
  </si>
  <si>
    <t>ნათურის აქსესუარი (დროსელი)</t>
  </si>
  <si>
    <t xml:space="preserve">250 ცალი </t>
  </si>
  <si>
    <t>SPA140010741</t>
  </si>
  <si>
    <t>1/270</t>
  </si>
  <si>
    <t>შპს ფრეშ ფუდი</t>
  </si>
  <si>
    <t>416311609</t>
  </si>
  <si>
    <t>ქსოვილის ნივთები</t>
  </si>
  <si>
    <t>39500000</t>
  </si>
  <si>
    <t>39525100 - მტვრის საწმენდი ტილოები
 39525800 - საწმენდი ტილოები</t>
  </si>
  <si>
    <t>SPA140010971</t>
  </si>
  <si>
    <t>1/271</t>
  </si>
  <si>
    <t>მუზეუმების მომსახურება
N47805-21 02.05.2014 მოხსენებითი</t>
  </si>
  <si>
    <t>CMR140093616</t>
  </si>
  <si>
    <t>1/272</t>
  </si>
  <si>
    <t>14.05.2014</t>
  </si>
  <si>
    <t>შპს ეკოსფერო</t>
  </si>
  <si>
    <t>401995070</t>
  </si>
  <si>
    <t>12 ცალი</t>
  </si>
  <si>
    <t>SPA140011112</t>
  </si>
  <si>
    <t>1/273</t>
  </si>
  <si>
    <t>ფ.პ. ანა სიხარულიძე</t>
  </si>
  <si>
    <t>01005024986</t>
  </si>
  <si>
    <t>CMR140091399</t>
  </si>
  <si>
    <t>1/274</t>
  </si>
  <si>
    <t>შპს სამაია</t>
  </si>
  <si>
    <t>202888358</t>
  </si>
  <si>
    <t>სუფთა ქიმიკატები და სხვადასხვა ქიმიური ნივთიერებების პროდუქტები</t>
  </si>
  <si>
    <t>24960000</t>
  </si>
  <si>
    <t>სხვადასხვა ქიმიური პროდუქტი</t>
  </si>
  <si>
    <t>SPA140011293</t>
  </si>
  <si>
    <t>1/275</t>
  </si>
  <si>
    <t>შპს კოპალა</t>
  </si>
  <si>
    <t>206118075</t>
  </si>
  <si>
    <t>CMR140173962</t>
  </si>
  <si>
    <t>1/276</t>
  </si>
  <si>
    <t>შპს ელიტ ჯორჯია</t>
  </si>
  <si>
    <t>406071753</t>
  </si>
  <si>
    <t>SPA140011473</t>
  </si>
  <si>
    <t>1/277</t>
  </si>
  <si>
    <t>15.08.2014</t>
  </si>
  <si>
    <t>შპს ქართუ მშენი</t>
  </si>
  <si>
    <t>416304608</t>
  </si>
  <si>
    <t>SPA140007698</t>
  </si>
  <si>
    <t>1/278</t>
  </si>
  <si>
    <t>05.07.2014</t>
  </si>
  <si>
    <t>CMR140091459</t>
  </si>
  <si>
    <t>1/279</t>
  </si>
  <si>
    <t>39121200 - მაგიდები
39132100 - დოკუმენტების შესანახი კარადები
39141300 - უჯრებიანი კარადები
39143121 - ტანსაცმლის კარადები</t>
  </si>
  <si>
    <t>SPA140009913</t>
  </si>
  <si>
    <t>1/280</t>
  </si>
  <si>
    <t>16.05.2014</t>
  </si>
  <si>
    <t>ტუმბოების, სარქველების, ონკანებისა და ლითონის კონტეინერების, ასევე, მანქანების შეკეთება და ტექნიკური მომსახურება</t>
  </si>
  <si>
    <t>50532400</t>
  </si>
  <si>
    <t>ელექტროგამანაწილებელი მოწყობილობების შეკეთება და ტექნიკური მომსახურება</t>
  </si>
  <si>
    <t>SPA140011356</t>
  </si>
  <si>
    <t>1/281</t>
  </si>
  <si>
    <t>37400000</t>
  </si>
  <si>
    <t>სპორტული საქონელი და აღჭურვილობა - (ინვენტარი)</t>
  </si>
  <si>
    <t>37410000</t>
  </si>
  <si>
    <t>სპორტული ინვენტარი ღია ცის ქვეშ მოსაწყობი სპორტული ღონისძიებებისთვის</t>
  </si>
  <si>
    <t>SPA140011295</t>
  </si>
  <si>
    <t>1/282</t>
  </si>
  <si>
    <t>19.05.2014</t>
  </si>
  <si>
    <t>18420000</t>
  </si>
  <si>
    <t>ტანსაცმლის აქსესუარები -  სამკერდე ნიშანი (ე.წ. "ჟეტონი")</t>
  </si>
  <si>
    <t>SPA140011422</t>
  </si>
  <si>
    <t>1/283</t>
  </si>
  <si>
    <t>20.05.2014</t>
  </si>
  <si>
    <t>შპს იუ-ჯი-თი</t>
  </si>
  <si>
    <t>204892964</t>
  </si>
  <si>
    <t>302000002</t>
  </si>
  <si>
    <t>30213100</t>
  </si>
  <si>
    <t>პორტაბელური კომპიუტერი</t>
  </si>
  <si>
    <t>CMR140093780</t>
  </si>
  <si>
    <t>1/284</t>
  </si>
  <si>
    <t>21.05.2014</t>
  </si>
  <si>
    <t>44423300</t>
  </si>
  <si>
    <t>ნივთების/საქონლის გადასაადგილებელი მოწყობილობები</t>
  </si>
  <si>
    <t>SPA140011576</t>
  </si>
  <si>
    <t>1/285</t>
  </si>
  <si>
    <t>SPA140010768</t>
  </si>
  <si>
    <t>1/287</t>
  </si>
  <si>
    <t>22.05.2014</t>
  </si>
  <si>
    <t>შპს ჰასკო +</t>
  </si>
  <si>
    <t>200255482</t>
  </si>
  <si>
    <t>ტანსაცმელი</t>
  </si>
  <si>
    <t>18333000</t>
  </si>
  <si>
    <t>პოლოს მაისურები</t>
  </si>
  <si>
    <t>714 ცალი</t>
  </si>
  <si>
    <t>SPA140011296</t>
  </si>
  <si>
    <t>1/288</t>
  </si>
  <si>
    <t>70000 ცალი</t>
  </si>
  <si>
    <t>SPA140011871</t>
  </si>
  <si>
    <t>1/289</t>
  </si>
  <si>
    <t>CMR140096629</t>
  </si>
  <si>
    <t>1/290</t>
  </si>
  <si>
    <t>23.05.2014</t>
  </si>
  <si>
    <t>ფიზიკური მახასიათებლების შესამოწმებელი ხელსაწყოები</t>
  </si>
  <si>
    <t>38400000</t>
  </si>
  <si>
    <t>38400000 - ფიზიკური მახასიათებლების კონტროლის ხელსაწყოები
38432000 - ანალიზატორები</t>
  </si>
  <si>
    <t>SPA140012284</t>
  </si>
  <si>
    <t>1/291</t>
  </si>
  <si>
    <t>30.08.2014</t>
  </si>
  <si>
    <t>32300000 - ტელე- და რადიოსიგნალის მიმღებები და აუდიო- ან ვიდეოგამოსახულების ჩამწერი ან აღწარმოების აპარატურა
 32323500 - ვიდეოსათვალთავლო სისტემა</t>
  </si>
  <si>
    <t>SPA140011060</t>
  </si>
  <si>
    <t>1/292</t>
  </si>
  <si>
    <t>31.10.2014</t>
  </si>
  <si>
    <t>შპს ნოვი სტილი ჯორჯია</t>
  </si>
  <si>
    <t>204546688</t>
  </si>
  <si>
    <t>დოკუმენტების შესანახი სისტემა</t>
  </si>
  <si>
    <t>SPA140010274</t>
  </si>
  <si>
    <t>1/293</t>
  </si>
  <si>
    <t>27.05.2014</t>
  </si>
  <si>
    <t>ავტობუსის თვლების შეყრის გასწორება</t>
  </si>
  <si>
    <t>CMR140098187</t>
  </si>
  <si>
    <t>1/294</t>
  </si>
  <si>
    <t>შპს ლიდერ ქლინერი</t>
  </si>
  <si>
    <t>405025459</t>
  </si>
  <si>
    <t>90600000</t>
  </si>
  <si>
    <t>ქალაქის ან სოფლის ზონების დასუფთავება და სანიტალური მომსახურება, ასევე მათთან დაკავშირებული მომსახურებები</t>
  </si>
  <si>
    <t>90610000</t>
  </si>
  <si>
    <t>ქუჩების დასუფთავება და დაგვა</t>
  </si>
  <si>
    <t>CMR140098194</t>
  </si>
  <si>
    <t>1/295</t>
  </si>
  <si>
    <t>28.05.2014</t>
  </si>
  <si>
    <t>სამშენებლო მასალები და დამხმარე სამშენებლო მასალები</t>
  </si>
  <si>
    <t>44115900</t>
  </si>
  <si>
    <t>250 მ2</t>
  </si>
  <si>
    <t>SPA140012615</t>
  </si>
  <si>
    <t>1/296</t>
  </si>
  <si>
    <t>29.05.2014</t>
  </si>
  <si>
    <t>01.08.214</t>
  </si>
  <si>
    <t>39112100 - სასადილოს სკამები
 39143210 - სასადილო მაგიდები</t>
  </si>
  <si>
    <t>SPA140010832</t>
  </si>
  <si>
    <t>1/297</t>
  </si>
  <si>
    <t>SPA140012223</t>
  </si>
  <si>
    <t>1/298</t>
  </si>
  <si>
    <t>შპს ესპო</t>
  </si>
  <si>
    <t>205256382</t>
  </si>
  <si>
    <t>22993100</t>
  </si>
  <si>
    <t>ფოტომგრძნობიარე ქაღა;დი</t>
  </si>
  <si>
    <t>CMR140098208</t>
  </si>
  <si>
    <t>1/299</t>
  </si>
  <si>
    <t>შპს ჯეო თაირს</t>
  </si>
  <si>
    <t>401987329</t>
  </si>
  <si>
    <t>68 ცალი</t>
  </si>
  <si>
    <t>SPA140011332</t>
  </si>
  <si>
    <t>1/300</t>
  </si>
  <si>
    <t>30.05.2014</t>
  </si>
  <si>
    <t>შპს ელ +</t>
  </si>
  <si>
    <t>206108950</t>
  </si>
  <si>
    <t>სახანძრო სიგნალიზაციის სისტემის მონტაჟი</t>
  </si>
  <si>
    <t>SPA140010504</t>
  </si>
  <si>
    <t>1/301</t>
  </si>
  <si>
    <t>შპს პრინტ მედია</t>
  </si>
  <si>
    <t>205290647</t>
  </si>
  <si>
    <t>79900000</t>
  </si>
  <si>
    <t xml:space="preserve"> სხვადასხვა კომერციული მომსახურება და მასთან დაკავშირებული მომსახურებები</t>
  </si>
  <si>
    <t>79933000</t>
  </si>
  <si>
    <t>10 სატრანსპორო საშუალების გაფორმება შემსყიდველის მიერ მიწოდებული დიზაინის შესაბამისად</t>
  </si>
  <si>
    <t>CMR140104900</t>
  </si>
  <si>
    <t>1/303</t>
  </si>
  <si>
    <t>02.06.2014</t>
  </si>
  <si>
    <t>ააიპ საერთაშორისო სავაჭრო პალატის ეროვნული კომიტეტი საქართველოში</t>
  </si>
  <si>
    <t>204448437</t>
  </si>
  <si>
    <t>CMR140101365</t>
  </si>
  <si>
    <t>1/304</t>
  </si>
  <si>
    <t>ფარმაცევტული პოდუქტები</t>
  </si>
  <si>
    <t>CMR140101810</t>
  </si>
  <si>
    <t>1/305</t>
  </si>
  <si>
    <t>03.06.2014</t>
  </si>
  <si>
    <t>შპს GDS GROUP</t>
  </si>
  <si>
    <t>406091777</t>
  </si>
  <si>
    <t>3 კომპლექტი</t>
  </si>
  <si>
    <t>SPA140013050</t>
  </si>
  <si>
    <t>1/306</t>
  </si>
  <si>
    <t>SPA140012509</t>
  </si>
  <si>
    <t>1/307</t>
  </si>
  <si>
    <t>39113100</t>
  </si>
  <si>
    <t>სავარძლები</t>
  </si>
  <si>
    <t>180 ცალი</t>
  </si>
  <si>
    <t>SPA140011830</t>
  </si>
  <si>
    <t>1/308</t>
  </si>
  <si>
    <t>შპს კომბიტეკი</t>
  </si>
  <si>
    <t>204563793</t>
  </si>
  <si>
    <t>41 ცალი</t>
  </si>
  <si>
    <t>SPA140012927</t>
  </si>
  <si>
    <t>1/309</t>
  </si>
  <si>
    <t>05.06.2014</t>
  </si>
  <si>
    <t>საწვავი გუგუთისათვის</t>
  </si>
  <si>
    <t>4110 ლიტრი</t>
  </si>
  <si>
    <t>CMR140102382</t>
  </si>
  <si>
    <t>1/310</t>
  </si>
  <si>
    <t>31521100</t>
  </si>
  <si>
    <t>მაგიდის ლამპები</t>
  </si>
  <si>
    <t>40 ცალი</t>
  </si>
  <si>
    <t>SPA140012972</t>
  </si>
  <si>
    <t>1/311</t>
  </si>
  <si>
    <t>06.06.2014</t>
  </si>
  <si>
    <t>ოპტიკური ხელსაწყოები</t>
  </si>
  <si>
    <t>38600000</t>
  </si>
  <si>
    <t>38652100 - პროექტორები
 38653400 - პროექტორის ეკრანები</t>
  </si>
  <si>
    <t>SPA140013498</t>
  </si>
  <si>
    <t>1/312</t>
  </si>
  <si>
    <t>09.06.2014</t>
  </si>
  <si>
    <t>39121200 - მაგიდები
 39131000 - საოფისე თაროები
 39143121 - ტანსაცმლის კარადები</t>
  </si>
  <si>
    <t>SPA140011707</t>
  </si>
  <si>
    <t>1/313</t>
  </si>
  <si>
    <t>30213200 - პლანშეტური კომპიუტერები (ტაბლეტები)
 30231310 - ბრტყელი მონიტორები
 30233180 - ფლეშმეხსიერების მექანიზმები
 30237000 - კომპიუტერების ნაწილები, აქსესუარები და სათადარიგო ნაწილები
 30237200 - კომპიუტერის აქსესუარები
 30237240 - ვებკამერა
 30237270 - პორტაბელური კომპიუტერის ჩანთები
 30237410 - კომპიუტერის მაუსი
 30237460 - კომპიუტერის კლავიატურები</t>
  </si>
  <si>
    <t>SPA140011687</t>
  </si>
  <si>
    <t>1/314</t>
  </si>
  <si>
    <t>CMR140105076</t>
  </si>
  <si>
    <t>1/315</t>
  </si>
  <si>
    <t>15930000</t>
  </si>
  <si>
    <t>CMR140105074</t>
  </si>
  <si>
    <t>1/316</t>
  </si>
  <si>
    <t>25.07.2014</t>
  </si>
  <si>
    <t>შპს მოდერნ ენერჯი</t>
  </si>
  <si>
    <t>416288546</t>
  </si>
  <si>
    <t>31211300</t>
  </si>
  <si>
    <t>მცველები</t>
  </si>
  <si>
    <t>3 ცალი</t>
  </si>
  <si>
    <t>CMR140105066</t>
  </si>
  <si>
    <t>1/317</t>
  </si>
  <si>
    <t>SPA140013504</t>
  </si>
  <si>
    <t>1/318</t>
  </si>
  <si>
    <t>შპს ლასარე</t>
  </si>
  <si>
    <t>208145176</t>
  </si>
  <si>
    <t>79710000</t>
  </si>
  <si>
    <t>უსაფრთხოებასთან დაკავშირებული მომსახურება</t>
  </si>
  <si>
    <t>CMR140111786</t>
  </si>
  <si>
    <t>1/319</t>
  </si>
  <si>
    <t>SPA140013303</t>
  </si>
  <si>
    <t>1/320</t>
  </si>
  <si>
    <t>12.06.2014</t>
  </si>
  <si>
    <t>37400000 - სპორტული საქონელი და აღჭურვილობა - (ინვენტარი)</t>
  </si>
  <si>
    <t>SPA140013611</t>
  </si>
  <si>
    <t>1/321</t>
  </si>
  <si>
    <t>13.06.2014</t>
  </si>
  <si>
    <t>ცხოველის საკვები</t>
  </si>
  <si>
    <t>15713000</t>
  </si>
  <si>
    <t>შინაური ცხოველების საკვები</t>
  </si>
  <si>
    <t>SPA140013751</t>
  </si>
  <si>
    <t>1/322</t>
  </si>
  <si>
    <t>შპს პისიშოპ.ჯი</t>
  </si>
  <si>
    <t>205198481</t>
  </si>
  <si>
    <t>38651600</t>
  </si>
  <si>
    <t>ციფრული ფოტოაპარატები</t>
  </si>
  <si>
    <t>SPA140013886</t>
  </si>
  <si>
    <t>1/323</t>
  </si>
  <si>
    <t>30199712</t>
  </si>
  <si>
    <t>უსარკმლო-ნაბეჭდი კონვერტები</t>
  </si>
  <si>
    <t>50000 ცალი</t>
  </si>
  <si>
    <t>SPA140012522</t>
  </si>
  <si>
    <t>1/324</t>
  </si>
  <si>
    <t xml:space="preserve">33100000 </t>
  </si>
  <si>
    <t>სამედიცინო მოწყობილობები
 33140000 - სამედიცინო სახარჯი მასალები
 33160000 - საოპერაციო ტექნიკა
 33192000 - სამედიცინო ავეჯი
 33199000 - სამედიცინო ტანსაცმელი</t>
  </si>
  <si>
    <t>SPA140013202</t>
  </si>
  <si>
    <t>1/325</t>
  </si>
  <si>
    <t>შპს სქაი სეილს</t>
  </si>
  <si>
    <t>404927825</t>
  </si>
  <si>
    <t>2 ცალი</t>
  </si>
  <si>
    <t>SPA140013858</t>
  </si>
  <si>
    <t>1/326</t>
  </si>
  <si>
    <t>16.06.2014</t>
  </si>
  <si>
    <t>შპს ინტერტექნიკსი</t>
  </si>
  <si>
    <t>200094334</t>
  </si>
  <si>
    <t>39300000</t>
  </si>
  <si>
    <t>სხვადასხვა მოწყობილობები</t>
  </si>
  <si>
    <t>39330000</t>
  </si>
  <si>
    <t>სადეზინფექციო მოწყობილობები</t>
  </si>
  <si>
    <t>CMR140107732</t>
  </si>
  <si>
    <t>1/327</t>
  </si>
  <si>
    <t>სსიპ საქართველოს პოლიტექნიკური უნივერსიტეტი</t>
  </si>
  <si>
    <t>211349192</t>
  </si>
  <si>
    <t>სხვადასხვა საქმიანობები და მათთან დაკავშირებული მომსახურებები</t>
  </si>
  <si>
    <t>79951000</t>
  </si>
  <si>
    <t>სემინარების ორგანიზება</t>
  </si>
  <si>
    <t>CMR140113773</t>
  </si>
  <si>
    <t>1/328</t>
  </si>
  <si>
    <t>01.09.2104</t>
  </si>
  <si>
    <t>30121430</t>
  </si>
  <si>
    <t xml:space="preserve"> ციფრული გასამრავლებელი მანქანები</t>
  </si>
  <si>
    <t>SPA140012150</t>
  </si>
  <si>
    <t>1/329</t>
  </si>
  <si>
    <t>ჯამები</t>
  </si>
  <si>
    <t>16 კომპლ.</t>
  </si>
  <si>
    <t>SPA140014248</t>
  </si>
  <si>
    <t>1/330</t>
  </si>
  <si>
    <t>18.06.2014</t>
  </si>
  <si>
    <t>მცენარეთა მავნებლების იდენტიფიკაციის, სარეველა მცენარეების და მათი თესლის იდენტიფიკაციისა და მცენარეთა დაავადებების ლაბორატორიული ანალიზის კვლევა (აჭარის რეგიონი).</t>
  </si>
  <si>
    <t>442 ნიმუში</t>
  </si>
  <si>
    <t>SPA140013013</t>
  </si>
  <si>
    <t>1/331</t>
  </si>
  <si>
    <t>შპს პროგრეს სერვისი</t>
  </si>
  <si>
    <t>405025020</t>
  </si>
  <si>
    <t>90900000</t>
  </si>
  <si>
    <t>დასუფთავება და სანიტარული მომსახურება შესყიდვის ობიექტია გ.ე.ზ. „ბათუმის პორტის“ შენობისა და მიმდებარე ტერიტორიის დასუფთავება და სანიტარული მომსახურება</t>
  </si>
  <si>
    <t>SPA140013040</t>
  </si>
  <si>
    <t>1/332</t>
  </si>
  <si>
    <t>შპს იუაი საქართველო</t>
  </si>
  <si>
    <t>204441158</t>
  </si>
  <si>
    <t>იურიდიული დეპარტამენტის თანამშრომლის ტრენინგი</t>
  </si>
  <si>
    <t>CMR140118418</t>
  </si>
  <si>
    <t>1/333</t>
  </si>
  <si>
    <t>30.06.2015</t>
  </si>
  <si>
    <t>შპს დ&amp;გ კომუნიკაცია</t>
  </si>
  <si>
    <t>204554721</t>
  </si>
  <si>
    <t>უსაფრთხოებისა და თავდაცვის მასალების შეკეთება და ტექნიკური მომსახურება</t>
  </si>
  <si>
    <t>50610000</t>
  </si>
  <si>
    <t>უსაფრთხოების მოწყობილობების შეკეთება და ტექნიკური მომსახურება</t>
  </si>
  <si>
    <t>10 თვე და 27 დღე</t>
  </si>
  <si>
    <t>SPA140012663</t>
  </si>
  <si>
    <t>1/334</t>
  </si>
  <si>
    <t>19.06.2014</t>
  </si>
  <si>
    <t>30142200</t>
  </si>
  <si>
    <t>სალაროს აპარატები</t>
  </si>
  <si>
    <t>SPA140012997</t>
  </si>
  <si>
    <t>1/335</t>
  </si>
  <si>
    <t>11.08.2014</t>
  </si>
  <si>
    <t>შპს ნიკა</t>
  </si>
  <si>
    <t>400108888</t>
  </si>
  <si>
    <t xml:space="preserve">39121200   39122200   39131000  39143121  </t>
  </si>
  <si>
    <t>მაგიდები
წიგნის კარადები
საოფისე თაროები
ტანსაცმლის კარადები</t>
  </si>
  <si>
    <t>SPA140013018</t>
  </si>
  <si>
    <t>1/336</t>
  </si>
  <si>
    <t>01.07.2015</t>
  </si>
  <si>
    <t>CMR140111787</t>
  </si>
  <si>
    <t>1/337</t>
  </si>
  <si>
    <t>23.06.2014</t>
  </si>
  <si>
    <t>23.08.2014</t>
  </si>
  <si>
    <t>30232110</t>
  </si>
  <si>
    <t>ლაზერული პრინტერები</t>
  </si>
  <si>
    <t>SPA140012996</t>
  </si>
  <si>
    <t>1/338</t>
  </si>
  <si>
    <t>24.06.2014</t>
  </si>
  <si>
    <t>CMR140111788</t>
  </si>
  <si>
    <t>1/339</t>
  </si>
  <si>
    <t>SPA140013575</t>
  </si>
  <si>
    <t>1/340</t>
  </si>
  <si>
    <t>25.06.2014</t>
  </si>
  <si>
    <t>შპს გრამა ტეკ</t>
  </si>
  <si>
    <t>404924070</t>
  </si>
  <si>
    <t>SPA140013499</t>
  </si>
  <si>
    <t>39711400</t>
  </si>
  <si>
    <t>მაყლები, კომფორები, ელექტროქურები და გამაცხელებლები</t>
  </si>
  <si>
    <t>SPA140014732</t>
  </si>
  <si>
    <t>1/342</t>
  </si>
  <si>
    <t>02.08.2014</t>
  </si>
  <si>
    <t>44610000</t>
  </si>
  <si>
    <t>44610000 - ავზები, რეზერვუარები, კონტეინერები და წნევის ქვეშ მომუშავე ჭურჭელი
შესყიდვის ობიექტია - ძაღლის გადასაყვანი ყუთი/კონტეინერი</t>
  </si>
  <si>
    <t>5 ცალი</t>
  </si>
  <si>
    <t>SPA140015141</t>
  </si>
  <si>
    <t>1/343</t>
  </si>
  <si>
    <t>42968200</t>
  </si>
  <si>
    <t>ჰიგიენური საშუალებების დისპანსერები</t>
  </si>
  <si>
    <t>SPA140014617</t>
  </si>
  <si>
    <t>1/344</t>
  </si>
  <si>
    <t>26.06.2014</t>
  </si>
  <si>
    <t>შპს ორბი 777</t>
  </si>
  <si>
    <t>404908409</t>
  </si>
  <si>
    <t>სამთო მრეწველობასა და კარიერის დამუშავებასთან დაკავშირებული პროდუქტები</t>
  </si>
  <si>
    <t xml:space="preserve">14523200 14523300 </t>
  </si>
  <si>
    <t>ოქრო,   ვერცხლი</t>
  </si>
  <si>
    <t>SPA140014892</t>
  </si>
  <si>
    <t>1/345</t>
  </si>
  <si>
    <t>15.10.2014</t>
  </si>
  <si>
    <t>შპს ერა</t>
  </si>
  <si>
    <t>404927399</t>
  </si>
  <si>
    <t>SPA140014880</t>
  </si>
  <si>
    <t>1/346</t>
  </si>
  <si>
    <t>შპს უნიფორმა და უსაფრთხოება</t>
  </si>
  <si>
    <t>401965263</t>
  </si>
  <si>
    <t>სამუშაო ტანსაცმელი, სპეცტანსაცმელი და აქსესუარები</t>
  </si>
  <si>
    <t xml:space="preserve"> 18114000   18141000   18142000  18143000</t>
  </si>
  <si>
    <t>კომბინეზონები/სპეცტანსაცმელი
სამუშაო ხელთათმანები
დამცავი წინაფრები
დამცავი აღჭურვილობა</t>
  </si>
  <si>
    <t>SPA140015026</t>
  </si>
  <si>
    <t>1/347</t>
  </si>
  <si>
    <t>15861000</t>
  </si>
  <si>
    <t>ყავა</t>
  </si>
  <si>
    <t>5 შეფუთვა</t>
  </si>
  <si>
    <t>CMR140115007</t>
  </si>
  <si>
    <t>1/348</t>
  </si>
  <si>
    <t>25.08.2014</t>
  </si>
  <si>
    <t>CMR140115013</t>
  </si>
  <si>
    <t>1/349</t>
  </si>
  <si>
    <t>30.06.2014</t>
  </si>
  <si>
    <t>იმ გიორგი კანდელაკი-ვესტა</t>
  </si>
  <si>
    <t>301000003</t>
  </si>
  <si>
    <t>30 000 შეკვრა</t>
  </si>
  <si>
    <t>CMR140115973</t>
  </si>
  <si>
    <t>1/350</t>
  </si>
  <si>
    <t>20.08.2014</t>
  </si>
  <si>
    <t>30000 ცალი</t>
  </si>
  <si>
    <t>SPA140013673</t>
  </si>
  <si>
    <t>1/351</t>
  </si>
  <si>
    <t>31711310</t>
  </si>
  <si>
    <t>დასწრების აღმრიცხველი სისტემა</t>
  </si>
  <si>
    <t>SPA140015176</t>
  </si>
  <si>
    <t>1/352</t>
  </si>
  <si>
    <t xml:space="preserve"> 31519100 31519200  31527200   31532510   31532610  31532910    </t>
  </si>
  <si>
    <t>ვარვარა ნათურები; ნეონის ნათურები; გარესანათი
ფლუორესცენციული ლამპების სტარტერები
ფლუორესცენციული ლამპების რეაქტორები
ფლუორესცენციული მილები</t>
  </si>
  <si>
    <t>SPA140014804</t>
  </si>
  <si>
    <t>1/353</t>
  </si>
  <si>
    <t>შპს ავტოტესტ გეორგია</t>
  </si>
  <si>
    <t>204903747</t>
  </si>
  <si>
    <t>ტექნიკური შემოწმება, ანალიზი და საკონსულტაციო მომსახურებები</t>
  </si>
  <si>
    <t>71631200</t>
  </si>
  <si>
    <t>ავტომობილების ტექნიკური დათვალიერება</t>
  </si>
  <si>
    <t>CMR140115053</t>
  </si>
  <si>
    <t>1/354</t>
  </si>
  <si>
    <t>30.12.2014</t>
  </si>
  <si>
    <t>შპს ბორან ლაითი</t>
  </si>
  <si>
    <t>206343492</t>
  </si>
  <si>
    <t xml:space="preserve">31511000  31518500   31519100   31519200   31524120  31527200   31527300  31527400 31531000 31531100  31532110  31532120   31532210 </t>
  </si>
  <si>
    <t>ჰერმეტული სანათი; მოწყობილობები
ვერცხლისწყლიანი ნათურები; ვარვარა ნათურები;  ნეონის ნათურები; ჭერის სანათი; გარესანათი;  სახლის შიდა სანათი;  წყალქვეშა სანათი;  ნათურები;   მანათობელი მილაკები; ფლუორესცენციული მილისებრი ლამპები;  კომპაქტური ფლუორესცენციული მილისებრი ლამპები; ფლუორესცენციული რგოლისებრი ლამპები; ფლუორესცენციული ლამპების სტარტერები; ფლუორესცენციული ლამპების რეაქტორები; ფლუორესცენციული მილები</t>
  </si>
  <si>
    <t>SPA140014609</t>
  </si>
  <si>
    <t>1/355</t>
  </si>
  <si>
    <t>30160000</t>
  </si>
  <si>
    <t>SPA140014044</t>
  </si>
  <si>
    <t>1/356</t>
  </si>
  <si>
    <t>120 ცალი</t>
  </si>
  <si>
    <t>SPA140013994</t>
  </si>
  <si>
    <t>1/357</t>
  </si>
  <si>
    <t>02.07.2014</t>
  </si>
  <si>
    <t>იმ ნინო სულხანიშვილი</t>
  </si>
  <si>
    <t>14001026569</t>
  </si>
  <si>
    <t>10000  კომპ</t>
  </si>
  <si>
    <t>SPA140014975</t>
  </si>
  <si>
    <t>1/358</t>
  </si>
  <si>
    <t>03.07.2014</t>
  </si>
  <si>
    <t>შპს City Market</t>
  </si>
  <si>
    <t>404989063</t>
  </si>
  <si>
    <t>39711362</t>
  </si>
  <si>
    <t>მიკროტალღური ღუმელები</t>
  </si>
  <si>
    <t>SPA140015761</t>
  </si>
  <si>
    <t>1/359</t>
  </si>
  <si>
    <t>03.07.204</t>
  </si>
  <si>
    <t>შპს ბილდსტაილი</t>
  </si>
  <si>
    <t>404447899</t>
  </si>
  <si>
    <t>39200000</t>
  </si>
  <si>
    <t>39224100 - ცოცხები
 39224200 - ჯაგრისები
 39224330 - სათლები/ვედროები
 39224350 - აქანდაზები</t>
  </si>
  <si>
    <t>SPA140015416</t>
  </si>
  <si>
    <t>1/360</t>
  </si>
  <si>
    <t>შპს ნილა</t>
  </si>
  <si>
    <t>400118341</t>
  </si>
  <si>
    <t>SPA140015427</t>
  </si>
  <si>
    <t>1/361</t>
  </si>
  <si>
    <t>04.07.2014</t>
  </si>
  <si>
    <t>313000001</t>
  </si>
  <si>
    <t>31321220</t>
  </si>
  <si>
    <t>საშუალო ძაბვის კაბელი</t>
  </si>
  <si>
    <t>100 მეტრი</t>
  </si>
  <si>
    <t>SPA140015764</t>
  </si>
  <si>
    <t>1/362</t>
  </si>
  <si>
    <t>შპს იბერია ტექავტომოტივი</t>
  </si>
  <si>
    <t>CMR140116569</t>
  </si>
  <si>
    <t>1/363</t>
  </si>
  <si>
    <t>10000 კომპლ.</t>
  </si>
  <si>
    <t>SPA140015866</t>
  </si>
  <si>
    <t>1/364</t>
  </si>
  <si>
    <t>SPA140015870</t>
  </si>
  <si>
    <t>1/365</t>
  </si>
  <si>
    <t>შპს ბალავერი</t>
  </si>
  <si>
    <t>208218793</t>
  </si>
  <si>
    <t xml:space="preserve"> გ.ე.ზ. „თბილისი 2“-ის შენობისა და მიმდებარე ტერიტორიის დასუფთავება და სანიტარული მომსახურება</t>
  </si>
  <si>
    <t>SPA140014093</t>
  </si>
  <si>
    <t>1/366</t>
  </si>
  <si>
    <t>07.07.2014</t>
  </si>
  <si>
    <t>22993300</t>
  </si>
  <si>
    <t>თერმოგრაფიული ქაღალდი</t>
  </si>
  <si>
    <t>CMR140119592</t>
  </si>
  <si>
    <t>1/367</t>
  </si>
  <si>
    <t>რესტორანი ოქროს თევზი</t>
  </si>
  <si>
    <t>CMR140134847</t>
  </si>
  <si>
    <t>1/368</t>
  </si>
  <si>
    <t>10.08.2014</t>
  </si>
  <si>
    <t>44411100</t>
  </si>
  <si>
    <t>ონკანები</t>
  </si>
  <si>
    <t>100-100</t>
  </si>
  <si>
    <t>SPA140015759</t>
  </si>
  <si>
    <t>1/369</t>
  </si>
  <si>
    <t>08.07.2014</t>
  </si>
  <si>
    <t>42512000</t>
  </si>
  <si>
    <t>28 ცალი</t>
  </si>
  <si>
    <t>SPA140014433</t>
  </si>
  <si>
    <t>1/370</t>
  </si>
  <si>
    <t>11.07.2014</t>
  </si>
  <si>
    <t>CMR140120828</t>
  </si>
  <si>
    <t>1/371</t>
  </si>
  <si>
    <t>09.07.2014</t>
  </si>
  <si>
    <t>SPA140014619</t>
  </si>
  <si>
    <t>1/372</t>
  </si>
  <si>
    <t xml:space="preserve">09134200 </t>
  </si>
  <si>
    <t>დიზელის საწვავი (გადაზიდვით) ნინოწმინდა</t>
  </si>
  <si>
    <t>9825ლ</t>
  </si>
  <si>
    <t>CMR140119096</t>
  </si>
  <si>
    <t>1/373</t>
  </si>
  <si>
    <t>SPA140015025</t>
  </si>
  <si>
    <t>1/374</t>
  </si>
  <si>
    <t>შპს დიაგნოსტიკა-აჭარა</t>
  </si>
  <si>
    <t>248431905</t>
  </si>
  <si>
    <t>3 ერთ.</t>
  </si>
  <si>
    <t>CMR140122047</t>
  </si>
  <si>
    <t>1/375</t>
  </si>
  <si>
    <t xml:space="preserve"> 44400000 </t>
  </si>
  <si>
    <t>რეზინის შლანგები, ჩამპეკეტი, შლანგის ურიკა, წყლის ჭავლის პისტოლეტი</t>
  </si>
  <si>
    <t>SPA140015876</t>
  </si>
  <si>
    <t>1/376</t>
  </si>
  <si>
    <t>შპს გეორგინა</t>
  </si>
  <si>
    <t>202192509</t>
  </si>
  <si>
    <t xml:space="preserve"> 44520000   44522400  44523100 </t>
  </si>
  <si>
    <t>საკეტები, გასაღებები და ანჯამები
საკეტების ნაწილები
 ანჯამები</t>
  </si>
  <si>
    <t>SPA140015990</t>
  </si>
  <si>
    <t>1/377</t>
  </si>
  <si>
    <t>სსიპ შეფასების და გამოცდების ეროვნული ცენტრი</t>
  </si>
  <si>
    <t>202198727</t>
  </si>
  <si>
    <t>221000001</t>
  </si>
  <si>
    <t>ნაბეჭდი წიგნები, ბროშურები და საინფორმაციო ფუცლები</t>
  </si>
  <si>
    <t>სახელმძღვანელოები</t>
  </si>
  <si>
    <t>CMR140119580</t>
  </si>
  <si>
    <t>1/378</t>
  </si>
  <si>
    <t>11.07.2017</t>
  </si>
  <si>
    <t xml:space="preserve"> 39113100 - სავარძლები
 39113200 - პატარა დივნები</t>
  </si>
  <si>
    <t>SPA140015148</t>
  </si>
  <si>
    <t>1/379</t>
  </si>
  <si>
    <t xml:space="preserve">32550000 </t>
  </si>
  <si>
    <t>ტელეფონის (სატელეფონო) მოწყობილობა</t>
  </si>
  <si>
    <t>SPA140016245</t>
  </si>
  <si>
    <t>1/380</t>
  </si>
  <si>
    <t>CMR140120831</t>
  </si>
  <si>
    <t>1/381</t>
  </si>
  <si>
    <t>14.07.2014</t>
  </si>
  <si>
    <t>30213300</t>
  </si>
  <si>
    <t>მაგიდის კომპიუტერი</t>
  </si>
  <si>
    <t>CMR140120834</t>
  </si>
  <si>
    <t>1/382</t>
  </si>
  <si>
    <t>შპს ეკოლაინი</t>
  </si>
  <si>
    <t>204445145</t>
  </si>
  <si>
    <t>16300000</t>
  </si>
  <si>
    <t>მოსავლის ასაღები მანქანები</t>
  </si>
  <si>
    <t>16311100</t>
  </si>
  <si>
    <t>ბალახის საკრეჭი აპარატი</t>
  </si>
  <si>
    <t>CMR140120835</t>
  </si>
  <si>
    <t>1/383</t>
  </si>
  <si>
    <t>20.09.2014</t>
  </si>
  <si>
    <t xml:space="preserve">39113100 39113200   39121200  </t>
  </si>
  <si>
    <t>სავარძლები
 პატარა დივნები
მაგიდები</t>
  </si>
  <si>
    <t>SPA140015137</t>
  </si>
  <si>
    <t>1/384</t>
  </si>
  <si>
    <t>1850000</t>
  </si>
  <si>
    <t>მადლობის სიგელები და სერტიფიკატები</t>
  </si>
  <si>
    <t>CMR140121689</t>
  </si>
  <si>
    <t>1/385</t>
  </si>
  <si>
    <t>სხვადასხვა კომერციული მომსახურება და მასთან დაკავშირებული მომსახურებები</t>
  </si>
  <si>
    <t>79952000</t>
  </si>
  <si>
    <t>ხმის აპარატურით მომსახურება</t>
  </si>
  <si>
    <t>CMR140121692</t>
  </si>
  <si>
    <t>1/386</t>
  </si>
  <si>
    <t>16.07.2014</t>
  </si>
  <si>
    <t>შპს გუგა</t>
  </si>
  <si>
    <t>404866141</t>
  </si>
  <si>
    <t xml:space="preserve">39711130 </t>
  </si>
  <si>
    <t>მაცივრები</t>
  </si>
  <si>
    <t>SPA140016389</t>
  </si>
  <si>
    <t>1/387</t>
  </si>
  <si>
    <t>შპს არბო 2009</t>
  </si>
  <si>
    <t>205273498</t>
  </si>
  <si>
    <t>15820000</t>
  </si>
  <si>
    <t>CMR140122048</t>
  </si>
  <si>
    <t>1/388</t>
  </si>
  <si>
    <t>17.07.2014</t>
  </si>
  <si>
    <t>30213000</t>
  </si>
  <si>
    <t xml:space="preserve">პერსონალური კომპიუტერები </t>
  </si>
  <si>
    <t>6 ცალი</t>
  </si>
  <si>
    <t>SPA140014977</t>
  </si>
  <si>
    <t>1/389</t>
  </si>
  <si>
    <t xml:space="preserve"> ავეჯის აქსესუარები</t>
  </si>
  <si>
    <t xml:space="preserve">39294100 </t>
  </si>
  <si>
    <t>1 კომპლ.</t>
  </si>
  <si>
    <t>SPA140016647</t>
  </si>
  <si>
    <t>1/390</t>
  </si>
  <si>
    <t>შპს არტ ჰაუსი</t>
  </si>
  <si>
    <t>406122618</t>
  </si>
  <si>
    <t xml:space="preserve">22459100 </t>
  </si>
  <si>
    <t>65 ცალი</t>
  </si>
  <si>
    <t>SPA140016687</t>
  </si>
  <si>
    <t>1/391</t>
  </si>
  <si>
    <t>შპს ტექნო S</t>
  </si>
  <si>
    <t>გეოლოგიური და გეოფიზიკური ხელსაწყოები</t>
  </si>
  <si>
    <t xml:space="preserve">38296000 </t>
  </si>
  <si>
    <t>გეოდეზიური ხელსაწყოები</t>
  </si>
  <si>
    <t>SPA140016655</t>
  </si>
  <si>
    <t>1/391/1</t>
  </si>
  <si>
    <t>სგპ სარფში ყავით შესვენების მიწოდება</t>
  </si>
  <si>
    <t>CMR140135337</t>
  </si>
  <si>
    <t>1/392</t>
  </si>
  <si>
    <t>21.07.2014</t>
  </si>
  <si>
    <t>შპს გეოტექსერვისი</t>
  </si>
  <si>
    <t>200087707</t>
  </si>
  <si>
    <t>საინჟინრო მომსახურებები</t>
  </si>
  <si>
    <t xml:space="preserve">71351730   71351810 </t>
  </si>
  <si>
    <t>გეოლოგიური კვლევა
ტოპოგრაფიული მომსახურებები</t>
  </si>
  <si>
    <t>SPA140016841</t>
  </si>
  <si>
    <t>1/393</t>
  </si>
  <si>
    <t>30.09.2014</t>
  </si>
  <si>
    <t>შპს ნიკე</t>
  </si>
  <si>
    <t>406111069</t>
  </si>
  <si>
    <t xml:space="preserve">44423450 </t>
  </si>
  <si>
    <t>SPA140016641</t>
  </si>
  <si>
    <t>1/394</t>
  </si>
  <si>
    <t>CMR140124357</t>
  </si>
  <si>
    <t>1/395</t>
  </si>
  <si>
    <t>გასანათებელი მოწყობილობები და ელექტრონათურები</t>
  </si>
  <si>
    <t xml:space="preserve">31519200   31531000 31532110   31532500 31532600 </t>
  </si>
  <si>
    <t>ნეონის ნათურები; ნათურები;  ფლუორესცენციული მილისებრი ლამპები
ლამპის სტარტერები;  ლამპის რეაქტორები</t>
  </si>
  <si>
    <t>SPA140016460</t>
  </si>
  <si>
    <t>1/396</t>
  </si>
  <si>
    <t>შპს გალერეა შარდენი</t>
  </si>
  <si>
    <t>205246786</t>
  </si>
  <si>
    <t>185300000</t>
  </si>
  <si>
    <t>საჩუქრები და ჯილდოები</t>
  </si>
  <si>
    <t>CMR140124685</t>
  </si>
  <si>
    <t>1/397</t>
  </si>
  <si>
    <t>CMR140124686</t>
  </si>
  <si>
    <t>1/398</t>
  </si>
  <si>
    <t>კომპიუტერის პერიფერიული მოწყობილობის შეკეთება და ტექნიკური მომსახურება</t>
  </si>
  <si>
    <t>SPA140016657</t>
  </si>
  <si>
    <t>1/399</t>
  </si>
  <si>
    <t>SPA140015787</t>
  </si>
  <si>
    <t>1/399/1</t>
  </si>
  <si>
    <t>ი.მ. რევაზ ბერიძე</t>
  </si>
  <si>
    <t>61008002998</t>
  </si>
  <si>
    <t>თურქეთის დელეგაციის ვიზიტთან დაკავშირებით გეზ ბათუმის ადმინისტრაციულ შენობაში 2014 წლის 23-25 ივლისს 15 პერსონაზე ლანჩის მომსახურება</t>
  </si>
  <si>
    <t>CMR140143229</t>
  </si>
  <si>
    <t>1/400</t>
  </si>
  <si>
    <t>23.07.2014</t>
  </si>
  <si>
    <t xml:space="preserve">39515440  39525500 </t>
  </si>
  <si>
    <t>ვერტიკალური ჟალუზები                                               კოღოებისაგან დამცავი ბადეები</t>
  </si>
  <si>
    <t>SPA140017029</t>
  </si>
  <si>
    <t>1/401</t>
  </si>
  <si>
    <t>ფიზიკური მახასიათებლების კონტროლის ხელსაწყოები</t>
  </si>
  <si>
    <t xml:space="preserve">38412000 </t>
  </si>
  <si>
    <t>თერმომეტრები</t>
  </si>
  <si>
    <t>SPA140016957</t>
  </si>
  <si>
    <t>1/402</t>
  </si>
  <si>
    <t>შპს ტელკო სისტემსი</t>
  </si>
  <si>
    <t>205203279</t>
  </si>
  <si>
    <t xml:space="preserve"> ქსელები</t>
  </si>
  <si>
    <t xml:space="preserve">32423000 </t>
  </si>
  <si>
    <t>ქსელის ჰაბები</t>
  </si>
  <si>
    <t>SPA140017112</t>
  </si>
  <si>
    <t>1/403</t>
  </si>
  <si>
    <t>16.01.2015</t>
  </si>
  <si>
    <t>შპს ინთეგრითი</t>
  </si>
  <si>
    <t>204521026</t>
  </si>
  <si>
    <t>ელექტრო - და მექანიკური მოწყობილობების მონტაჟი</t>
  </si>
  <si>
    <t>ელექტრო- და მექანიკური მოწყობილობების მონტაჟი</t>
  </si>
  <si>
    <t>SPA140016885</t>
  </si>
  <si>
    <t>1/404</t>
  </si>
  <si>
    <t>შპს MXM</t>
  </si>
  <si>
    <t>448388806</t>
  </si>
  <si>
    <t>51200000</t>
  </si>
  <si>
    <t>საზომი, შესამოწმებელი, საცდელი და სანავიგაციო მოწყობილობების მონტაჟი</t>
  </si>
  <si>
    <t>CMR140127650</t>
  </si>
  <si>
    <t>1/405</t>
  </si>
  <si>
    <t>იმ ლაშა ქაჯაია</t>
  </si>
  <si>
    <t>01025006432</t>
  </si>
  <si>
    <t xml:space="preserve">39113100  39113200 </t>
  </si>
  <si>
    <t>სავარძლები; პატარა დივნები</t>
  </si>
  <si>
    <t>10 კომპლ.</t>
  </si>
  <si>
    <t>SPA140015786</t>
  </si>
  <si>
    <t>1/406</t>
  </si>
  <si>
    <t>24.07.2014</t>
  </si>
  <si>
    <t xml:space="preserve">ელექტრონული, ელექტრომექანიკური და ელექტროტექნიკური აქსესუარები </t>
  </si>
  <si>
    <t xml:space="preserve">31720000 </t>
  </si>
  <si>
    <t xml:space="preserve"> ელექტრომექანიკური მოწყობილობები</t>
  </si>
  <si>
    <t xml:space="preserve">SPA140017117 </t>
  </si>
  <si>
    <t>1/407</t>
  </si>
  <si>
    <t>შპს აჭარული ღვინის სახლი</t>
  </si>
  <si>
    <t>445387493</t>
  </si>
  <si>
    <t>რესტორანი აჭარული ღვინის სახლი</t>
  </si>
  <si>
    <t>CMR140137083</t>
  </si>
  <si>
    <t>1/408</t>
  </si>
  <si>
    <t>90911000</t>
  </si>
  <si>
    <t xml:space="preserve"> მომსახურებები ბინების, შენობებისა და ფანჯრების დასუფთავება-წმენდის სფეროში</t>
  </si>
  <si>
    <t>SPA140016043</t>
  </si>
  <si>
    <t>1/409</t>
  </si>
  <si>
    <t>შპს ისთანბულ რექლამ მარქეთ</t>
  </si>
  <si>
    <t>401992457</t>
  </si>
  <si>
    <t xml:space="preserve"> სარეკლამო მისაკრავი ეტიკეტები/სტიკერები და ზოლები</t>
  </si>
  <si>
    <t>SPA140017321</t>
  </si>
  <si>
    <t>1/411</t>
  </si>
  <si>
    <t>28.07.2014</t>
  </si>
  <si>
    <t>შპს რელე+</t>
  </si>
  <si>
    <t>205263784</t>
  </si>
  <si>
    <t xml:space="preserve"> ქსოვილის ნივთები</t>
  </si>
  <si>
    <t>39525100   39525800   39525810</t>
  </si>
  <si>
    <t>მტვრის საწმენდი ტილოები
საწმენდი ტილოები
 საპრიალებელი ტილოები</t>
  </si>
  <si>
    <t>SPA140017211</t>
  </si>
  <si>
    <t>1/412</t>
  </si>
  <si>
    <t>21.09.2014</t>
  </si>
  <si>
    <t>შპს ასტორია</t>
  </si>
  <si>
    <t>224067630</t>
  </si>
  <si>
    <t>63110000</t>
  </si>
  <si>
    <t xml:space="preserve">SPA140017497 </t>
  </si>
  <si>
    <t>1/413</t>
  </si>
  <si>
    <t xml:space="preserve">30216130 </t>
  </si>
  <si>
    <t>SPA140015972</t>
  </si>
  <si>
    <t>1/414</t>
  </si>
  <si>
    <t>შპს ანკო</t>
  </si>
  <si>
    <t>405050885</t>
  </si>
  <si>
    <t>ქსელები</t>
  </si>
  <si>
    <t xml:space="preserve">32422000 </t>
  </si>
  <si>
    <t>ქსელის კომპონენტები</t>
  </si>
  <si>
    <t>5000 ცალი</t>
  </si>
  <si>
    <t>SPA140017291</t>
  </si>
  <si>
    <t>1/415</t>
  </si>
  <si>
    <t>შპს ქედანი</t>
  </si>
  <si>
    <t>400078214</t>
  </si>
  <si>
    <t>ტყავის, ტექსტილის, რეზინისა და პლასტმასის ნარჩენი</t>
  </si>
  <si>
    <t>19640000</t>
  </si>
  <si>
    <t xml:space="preserve"> პოლიეთილენის პაკეტები და ტომრები ნარჩენებისა და ნაგვისთვის</t>
  </si>
  <si>
    <t>4500 შეკვრა</t>
  </si>
  <si>
    <t>SPA140017290</t>
  </si>
  <si>
    <t>1/416</t>
  </si>
  <si>
    <t>29.07.2014</t>
  </si>
  <si>
    <t>25.12.2014</t>
  </si>
  <si>
    <t>შპს სამეცნიერო-საწარმოო კომპანია სოვბი</t>
  </si>
  <si>
    <t>204446313</t>
  </si>
  <si>
    <t xml:space="preserve">45223600 </t>
  </si>
  <si>
    <t>საძაღლე ქოხის მშენებლობა, სგპ ლაგოდეხი</t>
  </si>
  <si>
    <t>SPA140016263</t>
  </si>
  <si>
    <t>1/417</t>
  </si>
  <si>
    <t>შპს ულტრამარინი</t>
  </si>
  <si>
    <t xml:space="preserve">34924000 </t>
  </si>
  <si>
    <t xml:space="preserve">პანოები ცვლადი წარწერებით </t>
  </si>
  <si>
    <t>SPA140017484</t>
  </si>
  <si>
    <t>1/418</t>
  </si>
  <si>
    <t>29.09.2014</t>
  </si>
  <si>
    <t>საძაღლე ქოხის მშენებლობა, სგპ ყაზბეგი</t>
  </si>
  <si>
    <t>SPA140016260</t>
  </si>
  <si>
    <t>1/419</t>
  </si>
  <si>
    <t>322500000</t>
  </si>
  <si>
    <t>მობილური ტელეფონი</t>
  </si>
  <si>
    <t>CMR140127667</t>
  </si>
  <si>
    <t>1/420</t>
  </si>
  <si>
    <t>13.09.2014</t>
  </si>
  <si>
    <t xml:space="preserve">42968200 </t>
  </si>
  <si>
    <t>ჰიგიენური საშუალებების დისპენსერები</t>
  </si>
  <si>
    <t>SPA140017457</t>
  </si>
  <si>
    <t>1/421</t>
  </si>
  <si>
    <t xml:space="preserve">18141000 </t>
  </si>
  <si>
    <t>სამუშაო ხელთათმანები</t>
  </si>
  <si>
    <t>SPA140017210</t>
  </si>
  <si>
    <t>1/422</t>
  </si>
  <si>
    <t>CMR140128660</t>
  </si>
  <si>
    <t>1/423</t>
  </si>
  <si>
    <t>პროგრამული უზრუნველყოფის შემუშავება და საკონსულტაციო მომსახურებები</t>
  </si>
  <si>
    <t xml:space="preserve">72261000 </t>
  </si>
  <si>
    <t>პროგრამული უზრუნველყოფის ტექნიკურ მხარდაჭერასთან დაკავშირებული მომსახურებები</t>
  </si>
  <si>
    <t>SPA140017719</t>
  </si>
  <si>
    <t>1/424</t>
  </si>
  <si>
    <t>საძაღლე ქოხის მშენებლობა, სგპ კარწახი</t>
  </si>
  <si>
    <t>SPA140016262</t>
  </si>
  <si>
    <t>1/425</t>
  </si>
  <si>
    <t>ი.მ. ალექსანდრე კაპატაძე</t>
  </si>
  <si>
    <t>01024044620</t>
  </si>
  <si>
    <t>SPA140017289</t>
  </si>
  <si>
    <t>1/426</t>
  </si>
  <si>
    <t xml:space="preserve"> საოჯახო ტექნიკა</t>
  </si>
  <si>
    <t xml:space="preserve">39714110 </t>
  </si>
  <si>
    <t xml:space="preserve">გამწოვი ვენტილატორები </t>
  </si>
  <si>
    <t xml:space="preserve">SPA140017753 </t>
  </si>
  <si>
    <t>1/427</t>
  </si>
  <si>
    <t>შპს საბმშენი</t>
  </si>
  <si>
    <t>406095372</t>
  </si>
  <si>
    <t xml:space="preserve">31310000   31321220 </t>
  </si>
  <si>
    <t>ქსელური როზეტები
საშუალო ძაბვის კაბელი</t>
  </si>
  <si>
    <t>SPA140017603</t>
  </si>
  <si>
    <t>1/428</t>
  </si>
  <si>
    <t>საძაღლე ქოხის მშენებლობა, სგპ ნინოწმინდა</t>
  </si>
  <si>
    <t>SPA140016261</t>
  </si>
  <si>
    <t>შპს პი ემ ჯი</t>
  </si>
  <si>
    <t>404863803</t>
  </si>
  <si>
    <t xml:space="preserve"> სპეციალური ტანსაცმელი და აქსესუარები</t>
  </si>
  <si>
    <t xml:space="preserve">18424300 </t>
  </si>
  <si>
    <t>SPA140017552</t>
  </si>
  <si>
    <t>1/430</t>
  </si>
  <si>
    <t>04.08.2014</t>
  </si>
  <si>
    <t>01.11.2014</t>
  </si>
  <si>
    <t>შპს ენ-ჯი-ეს ჯგუფი</t>
  </si>
  <si>
    <t>405002606</t>
  </si>
  <si>
    <t>45314000   45314300   45314320</t>
  </si>
  <si>
    <t>სატელეკომუნიკაციო მოწყობილობების მონტაჟი
საკაბელო ინფრასტრუქტურის მონტაჟი
 კომპიუტერის კაბელების მონტაჟი</t>
  </si>
  <si>
    <t>SPA140016246</t>
  </si>
  <si>
    <t>1/431</t>
  </si>
  <si>
    <t>05.08.2014</t>
  </si>
  <si>
    <t>426000000</t>
  </si>
  <si>
    <t>ჩარხები</t>
  </si>
  <si>
    <t>42662100</t>
  </si>
  <si>
    <t>ელექტროშესადუღებელი მოწყობილობები</t>
  </si>
  <si>
    <t>CMR140129456</t>
  </si>
  <si>
    <t>1/432</t>
  </si>
  <si>
    <t>05.04.2014</t>
  </si>
  <si>
    <t xml:space="preserve">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</si>
  <si>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SPA140017579</t>
  </si>
  <si>
    <t>1/432/1</t>
  </si>
  <si>
    <t>15.08.2015</t>
  </si>
  <si>
    <t>CMR140129876</t>
  </si>
  <si>
    <t>1/433</t>
  </si>
  <si>
    <t>06.08.2014</t>
  </si>
  <si>
    <t xml:space="preserve"> 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t>
  </si>
  <si>
    <t>სეგვეების შეკეთება და ტექნიკური მომსახურება. ხელშეკრულება გაფორმდება 20 000 ლარზე</t>
  </si>
  <si>
    <t xml:space="preserve">SPA140017068 </t>
  </si>
  <si>
    <t>1/434</t>
  </si>
  <si>
    <t xml:space="preserve">50117100 </t>
  </si>
  <si>
    <t>ავტოსატრანსპორტო საშუალებების გადაკეთება</t>
  </si>
  <si>
    <t>SPA140016994</t>
  </si>
  <si>
    <t>1/435</t>
  </si>
  <si>
    <t>შპს კამარა სისტემს</t>
  </si>
  <si>
    <t>404868808</t>
  </si>
  <si>
    <t xml:space="preserve">31154000 </t>
  </si>
  <si>
    <t>უწყვეტი ელექტრომომარაგების წყაროები</t>
  </si>
  <si>
    <t>SPA140016513</t>
  </si>
  <si>
    <t>1/436</t>
  </si>
  <si>
    <t>ფპ მაია ჭედია</t>
  </si>
  <si>
    <t>01019012658</t>
  </si>
  <si>
    <t>საწარმოო პროცესის მონიტორინგი და შედეგების შესახებ დასკვნის მომზადება</t>
  </si>
  <si>
    <t>CMR140131550</t>
  </si>
  <si>
    <t>1/437</t>
  </si>
  <si>
    <t>08.08.2014</t>
  </si>
  <si>
    <t xml:space="preserve">44611000 44621200 </t>
  </si>
  <si>
    <t xml:space="preserve"> ავზები; ბოილერები</t>
  </si>
  <si>
    <t>SPA140018223</t>
  </si>
  <si>
    <t>1/438</t>
  </si>
  <si>
    <t>„ტოიოტას“ მარკის ავტომანქანების და მათთან დაკავშირებული მოწყობილობების შეკეთება და ტექნიკური მომსახურება</t>
  </si>
  <si>
    <t xml:space="preserve">SPA140017066 </t>
  </si>
  <si>
    <t>1/439</t>
  </si>
  <si>
    <t>შპს აირ-ქულლი</t>
  </si>
  <si>
    <t>400097355</t>
  </si>
  <si>
    <t xml:space="preserve"> შენობის ელექტრომოწყობილობების შეკეთება და ტექნიკური მომსახურება</t>
  </si>
  <si>
    <t>SPA140018228</t>
  </si>
  <si>
    <t>1/440</t>
  </si>
  <si>
    <t>იმ ლილე ყიფიანი</t>
  </si>
  <si>
    <t>01003019935</t>
  </si>
  <si>
    <t xml:space="preserve">39224100   39224200   39224320  39224330  39224350  </t>
  </si>
  <si>
    <t>ცოცხები
ჯაგრისები
ღრუბლები
სათლები/ვედროები
 აქანდაზები</t>
  </si>
  <si>
    <t>SPA140017826</t>
  </si>
  <si>
    <t>1/440/1</t>
  </si>
  <si>
    <t>დიზელის გადაზიდვა აბზიანიძის ქ.4</t>
  </si>
  <si>
    <t>CMR140131996</t>
  </si>
  <si>
    <t>1/441</t>
  </si>
  <si>
    <t>20.10.2014</t>
  </si>
  <si>
    <t>SPA140018034</t>
  </si>
  <si>
    <t>1/442</t>
  </si>
  <si>
    <t xml:space="preserve">39221000   39221120   39221160  39221220   39290000 </t>
  </si>
  <si>
    <t>სამზარეულოს მოწყობილობები; ფინჯნები და მინის ჭიქები; ლანგრები; თეფშები, ჯამები, კოვზები
 ჩანგლები, სამზარეულოს დანები
სხვადასხვა სახის საოჯახო ნივთები</t>
  </si>
  <si>
    <t>SPA140018001</t>
  </si>
  <si>
    <t>1/443</t>
  </si>
  <si>
    <t>შპს ორიენტ ლოჯიკი</t>
  </si>
  <si>
    <t>202052054</t>
  </si>
  <si>
    <t>SPA140017283</t>
  </si>
  <si>
    <t>1/444</t>
  </si>
  <si>
    <t xml:space="preserve">90511000   90512000 </t>
  </si>
  <si>
    <t>SPA140018017</t>
  </si>
  <si>
    <t>1/445</t>
  </si>
  <si>
    <t>12.08.2014</t>
  </si>
  <si>
    <t xml:space="preserve">32421000 </t>
  </si>
  <si>
    <t>ქსელის კაბელები</t>
  </si>
  <si>
    <t>5 ყუთი</t>
  </si>
  <si>
    <t>SPA140018288</t>
  </si>
  <si>
    <t>1/446</t>
  </si>
  <si>
    <t>შპს აიტინეო</t>
  </si>
  <si>
    <t>400075654</t>
  </si>
  <si>
    <t xml:space="preserve">39711130   39711430 39713430  39714100  39714110 </t>
  </si>
  <si>
    <t>მაცივრები
ელექტროქურები
  მტვერსასრუტები
 ვენტილატორები
 გამწოვი ვენტილატორები</t>
  </si>
  <si>
    <t>SPA140018159</t>
  </si>
  <si>
    <t>1/447</t>
  </si>
  <si>
    <t xml:space="preserve">50730000 </t>
  </si>
  <si>
    <t>SPA140018406</t>
  </si>
  <si>
    <t>1/448</t>
  </si>
  <si>
    <t>13.08.2014</t>
  </si>
  <si>
    <t>შპს კომპექსი</t>
  </si>
  <si>
    <t>419982335</t>
  </si>
  <si>
    <t xml:space="preserve">45453000 </t>
  </si>
  <si>
    <t>კაპიტალური რემონტი (შეკეთება) და რეკონსტრუქცია</t>
  </si>
  <si>
    <t>SPA140017181</t>
  </si>
  <si>
    <t>1/449</t>
  </si>
  <si>
    <t>30.10.2014</t>
  </si>
  <si>
    <t>SPA140016039</t>
  </si>
  <si>
    <t>1/450</t>
  </si>
  <si>
    <t>22.09.2014</t>
  </si>
  <si>
    <t>შპს მეგა მობი</t>
  </si>
  <si>
    <t>406039807</t>
  </si>
  <si>
    <t>მობილური ტელეფონი Samsung Galaxy S4</t>
  </si>
  <si>
    <t>CMR140132976</t>
  </si>
  <si>
    <t>1/451</t>
  </si>
  <si>
    <t>14.08.2014</t>
  </si>
  <si>
    <t>ააიპ საქართველოს პროფესიონალ ბუღალტერთა და აუდიტორთა ასოციაცია</t>
  </si>
  <si>
    <t>203843804</t>
  </si>
  <si>
    <t>22211100</t>
  </si>
  <si>
    <t>ოფიციალური გამოცემა-„ფასს I-II ნაწ"</t>
  </si>
  <si>
    <t>5 კომპ.</t>
  </si>
  <si>
    <t>CMR140132981</t>
  </si>
  <si>
    <t>1/452</t>
  </si>
  <si>
    <t>29.11.2014</t>
  </si>
  <si>
    <t>შპს ფატიმა</t>
  </si>
  <si>
    <t>448048719</t>
  </si>
  <si>
    <t>SPA140017600</t>
  </si>
  <si>
    <t>1/453</t>
  </si>
  <si>
    <t>შპს კასპიჯეო</t>
  </si>
  <si>
    <t>205250235</t>
  </si>
  <si>
    <t>ფეხსაცმელი</t>
  </si>
  <si>
    <t xml:space="preserve">18813300 </t>
  </si>
  <si>
    <t>მსუბუქი ფეხსაცმელი</t>
  </si>
  <si>
    <t>800წყვ.</t>
  </si>
  <si>
    <t>SPA140018232</t>
  </si>
  <si>
    <t>1/454</t>
  </si>
  <si>
    <t>შპს ლუმენი</t>
  </si>
  <si>
    <t>436032696</t>
  </si>
  <si>
    <t xml:space="preserve">31521320 </t>
  </si>
  <si>
    <t>ფარნები</t>
  </si>
  <si>
    <t>SPA140018553</t>
  </si>
  <si>
    <t>1/455</t>
  </si>
  <si>
    <t xml:space="preserve">44411000  44411100  44411300   44411700  </t>
  </si>
  <si>
    <t>სანტექნიკური მოწყობილობები
ონკანები
პირსაბანი ნიჟარები
უნიტაზები, უნიტაზის სახურავები, ძირები და ბაკები</t>
  </si>
  <si>
    <t>SPA140018169</t>
  </si>
  <si>
    <t>1/456</t>
  </si>
  <si>
    <t>შპს თურსა</t>
  </si>
  <si>
    <t>248435670</t>
  </si>
  <si>
    <t xml:space="preserve">39800000 </t>
  </si>
  <si>
    <t>საწმენდი და საპრიალებელი პროდუქცია</t>
  </si>
  <si>
    <t xml:space="preserve">39811100   39830000   39831600  39832000  </t>
  </si>
  <si>
    <t>ჰაერის გამწმენდი
საწმენდი საშუალებები
ტუალეტის საწმენდები
ჭურჭლის სარეცხი საშუალებები</t>
  </si>
  <si>
    <t>SPA140017372</t>
  </si>
  <si>
    <t>1/457</t>
  </si>
  <si>
    <t>18.08.2014</t>
  </si>
  <si>
    <t>შპს კაბადონი +</t>
  </si>
  <si>
    <t xml:space="preserve"> შეკვეთით ნაბეჭდი მასალა</t>
  </si>
  <si>
    <t>1500 კომპლ</t>
  </si>
  <si>
    <t>SPA140018338</t>
  </si>
  <si>
    <t>1/458</t>
  </si>
  <si>
    <t>SPA140017295</t>
  </si>
  <si>
    <t>1/459</t>
  </si>
  <si>
    <t xml:space="preserve">30141200  30192121  30192122  30192125   30192130   30192160    30192700  30193000  30194100   </t>
  </si>
  <si>
    <t>მაგიდის კალკულატორები
ბურთულიანი კალმები
მელნის კალმები
მარკერები
ფანქრები
კორექტორები
საკანცელარიო ნივთები
ორგანაიზერები და აქსესუარები
 მრუდე სახაზავები</t>
  </si>
  <si>
    <t>SPA140017543</t>
  </si>
  <si>
    <t>1/460</t>
  </si>
  <si>
    <t>შპს ულტრა</t>
  </si>
  <si>
    <t xml:space="preserve"> ლაზერული პრინტერები</t>
  </si>
  <si>
    <t>SPA140017642</t>
  </si>
  <si>
    <t>1/460/1</t>
  </si>
  <si>
    <t>19.08.2014</t>
  </si>
  <si>
    <t xml:space="preserve">42123400 </t>
  </si>
  <si>
    <t xml:space="preserve"> ჰაერის კომპრესორები</t>
  </si>
  <si>
    <t>SPA140018537</t>
  </si>
  <si>
    <t>1/461</t>
  </si>
  <si>
    <t>შპს მობილფონი</t>
  </si>
  <si>
    <t>201950228</t>
  </si>
  <si>
    <t>ტელე- და რადიოსიგნალის მიმღებები და აუდიო- ან ვიდეოგამოსახულების ჩამწერი ან აღწარმოების აპარატურა</t>
  </si>
  <si>
    <t xml:space="preserve"> 32344230</t>
  </si>
  <si>
    <t>რადიოსადგურები</t>
  </si>
  <si>
    <t>55 კომპლ</t>
  </si>
  <si>
    <t>SPA140017591</t>
  </si>
  <si>
    <t>1/462</t>
  </si>
  <si>
    <t>შპს ლუკრი</t>
  </si>
  <si>
    <t>405036269</t>
  </si>
  <si>
    <t>საძაღლე ქოხის მშენებლობა, სგპ ვალე</t>
  </si>
  <si>
    <t>SPA140017819</t>
  </si>
  <si>
    <t>1/463</t>
  </si>
  <si>
    <t xml:space="preserve">30199712 </t>
  </si>
  <si>
    <t>„უსარკმლო"  ნაბეჭდი კონვერტები</t>
  </si>
  <si>
    <t>SPA140017547</t>
  </si>
  <si>
    <t>1/464</t>
  </si>
  <si>
    <t xml:space="preserve">30213100   30231310 </t>
  </si>
  <si>
    <t>პორტაბელური კომპიუტერები (ლეპტოპები)
ბრტყელი მონიტორები</t>
  </si>
  <si>
    <t>SPA140017643</t>
  </si>
  <si>
    <t>1/465</t>
  </si>
  <si>
    <t>ყავის მარცვალი</t>
  </si>
  <si>
    <t>5 შეკვრა</t>
  </si>
  <si>
    <t>CMR140134071</t>
  </si>
  <si>
    <t>1/466</t>
  </si>
  <si>
    <t>7 ცალი</t>
  </si>
  <si>
    <t>CMR140135336</t>
  </si>
  <si>
    <t>1/467</t>
  </si>
  <si>
    <t>21.08.2014</t>
  </si>
  <si>
    <t xml:space="preserve">33711900   33761000  33764000  </t>
  </si>
  <si>
    <t xml:space="preserve"> საპონი
ტუალეტის ქაღალდი
ქაღალდის ხელსახოცები</t>
  </si>
  <si>
    <t>SPA140018535</t>
  </si>
  <si>
    <t>1/468</t>
  </si>
  <si>
    <t>22.08.2014</t>
  </si>
  <si>
    <t>შპს გრუსია</t>
  </si>
  <si>
    <t>238121297</t>
  </si>
  <si>
    <t>SPA140018143</t>
  </si>
  <si>
    <t>1/469</t>
  </si>
  <si>
    <t>SPA140018147</t>
  </si>
  <si>
    <t>1/470</t>
  </si>
  <si>
    <t>30.11.2014</t>
  </si>
  <si>
    <t xml:space="preserve">45261210 </t>
  </si>
  <si>
    <t>სახურავის გადახურვა</t>
  </si>
  <si>
    <t>SPA140018025</t>
  </si>
  <si>
    <t>1/471</t>
  </si>
  <si>
    <t>150 ცალი</t>
  </si>
  <si>
    <t>SPA140017640</t>
  </si>
  <si>
    <t>1/472</t>
  </si>
  <si>
    <t xml:space="preserve"> სტრუქტურული მასალები</t>
  </si>
  <si>
    <t>44221230</t>
  </si>
  <si>
    <t xml:space="preserve"> გასაწევი კარები </t>
  </si>
  <si>
    <t>SPA140017754</t>
  </si>
  <si>
    <t>1/473</t>
  </si>
  <si>
    <t xml:space="preserve">32421000   32423000 </t>
  </si>
  <si>
    <t>ქსელის კაბელები
ქსელის ჰაბები</t>
  </si>
  <si>
    <t>SPA140019173</t>
  </si>
  <si>
    <t>1/474</t>
  </si>
  <si>
    <t>შპს ანსა დიზაინი</t>
  </si>
  <si>
    <t>401988845</t>
  </si>
  <si>
    <t>38000 ცალი</t>
  </si>
  <si>
    <t>SPA140019162</t>
  </si>
  <si>
    <t>1/475</t>
  </si>
  <si>
    <t>იმ მამუკა სიუკაშვილი</t>
  </si>
  <si>
    <t>25001039288</t>
  </si>
  <si>
    <t xml:space="preserve">45330000   45332400 </t>
  </si>
  <si>
    <t>მილგაყვანილობისა და სანტექნიკის მონტაჟი
სანტექნიკური მოწყობილობების მონტაჟი</t>
  </si>
  <si>
    <t>SPA140018244</t>
  </si>
  <si>
    <t>1/476</t>
  </si>
  <si>
    <t>28.08.2015</t>
  </si>
  <si>
    <t>CMR140135730</t>
  </si>
  <si>
    <t>1/477</t>
  </si>
  <si>
    <t>10.09.2015</t>
  </si>
  <si>
    <t>შპს ქართული პროგრამული სისტემები</t>
  </si>
  <si>
    <t>202198754</t>
  </si>
  <si>
    <t>48400000</t>
  </si>
  <si>
    <t>საქმიანი გარიგებებისა და პირადი ბიზნესის წარმართვის პროგრამული პაკეტები</t>
  </si>
  <si>
    <t>48443000</t>
  </si>
  <si>
    <t>ბუღალტერიის პროგრამული პაკეტები</t>
  </si>
  <si>
    <t>CMR140137085</t>
  </si>
  <si>
    <t>1/478</t>
  </si>
  <si>
    <t>26.08.2014</t>
  </si>
  <si>
    <t>შპს სითი გრუპ დეველოპმენტ</t>
  </si>
  <si>
    <t>415083849</t>
  </si>
  <si>
    <t xml:space="preserve">45351000 </t>
  </si>
  <si>
    <t>SPA140018242</t>
  </si>
  <si>
    <t>1/479</t>
  </si>
  <si>
    <t>SPA140018133</t>
  </si>
  <si>
    <t>1/480</t>
  </si>
  <si>
    <t>მობილური ტელეფონი Samsung N9000 Galaxy Note 3 blak</t>
  </si>
  <si>
    <t>CMR140135737</t>
  </si>
  <si>
    <t>1/481</t>
  </si>
  <si>
    <t xml:space="preserve">45300000 </t>
  </si>
  <si>
    <t>SPA140018272</t>
  </si>
  <si>
    <t>1/481/1</t>
  </si>
  <si>
    <t>10.10.2014</t>
  </si>
  <si>
    <t>უცხოური საწარმოს ფილიალი „ბორუსან მაქინა ვე გუჩ სისტემლერი სანაი ვე თიჯარეთ"-ის წარმომადგებლობა</t>
  </si>
  <si>
    <t>204907164</t>
  </si>
  <si>
    <t>ნავთობის, ქვანახშირისა და ზეთის პროდუქტები</t>
  </si>
  <si>
    <t>09211100</t>
  </si>
  <si>
    <t>ძრავის ზეთი გენერატორისათვის</t>
  </si>
  <si>
    <t>60ლ</t>
  </si>
  <si>
    <t>CMR140141745</t>
  </si>
  <si>
    <t>1/482</t>
  </si>
  <si>
    <t>27.08.2014</t>
  </si>
  <si>
    <t>შპს ოცნება</t>
  </si>
  <si>
    <t>245403086</t>
  </si>
  <si>
    <t xml:space="preserve">44411000 </t>
  </si>
  <si>
    <t>სანტექნიკური მოწყობილობები</t>
  </si>
  <si>
    <t>SPA140019245</t>
  </si>
  <si>
    <t>29.08.2014</t>
  </si>
  <si>
    <t xml:space="preserve"> შტრიხ-კოდების წამკითხველები</t>
  </si>
  <si>
    <t>SPA140018471</t>
  </si>
  <si>
    <t>1/484</t>
  </si>
  <si>
    <t>სს საქკაბელი</t>
  </si>
  <si>
    <t>230026888</t>
  </si>
  <si>
    <t xml:space="preserve">31321220  31321300  </t>
  </si>
  <si>
    <t>საშუალო ძაბვის კაბელი
მაღალი ძაბვის კაბელი</t>
  </si>
  <si>
    <t>SPA140019343</t>
  </si>
  <si>
    <t>1/485</t>
  </si>
  <si>
    <t xml:space="preserve">44511110 44511340  44511500  44512800 44512910  44512920 44512940    </t>
  </si>
  <si>
    <t>ნიჩბები
 ფოცხები
ხელის ხერხები
 სახრახნისები
 ბურღები
 სახრახნისის პირები
 ხელსაწყოების კომპლექტები</t>
  </si>
  <si>
    <t>SPA140018536</t>
  </si>
  <si>
    <t>1/485/1</t>
  </si>
  <si>
    <t>თურქეთის დელეგაციის ვიზიტთან დაკავშირებით გეზ ბათუმის ადმინისტრაციულ შენობაში 2014 წლის 10 სექტემბერს ლანჩის მომსახურება</t>
  </si>
  <si>
    <t>CMR140199450</t>
  </si>
  <si>
    <t>1/486</t>
  </si>
  <si>
    <t>დიზელის გადაზიდვა ყაზბეგში</t>
  </si>
  <si>
    <t>CMR140138828</t>
  </si>
  <si>
    <t>1/487</t>
  </si>
  <si>
    <t>02.09.2014</t>
  </si>
  <si>
    <t xml:space="preserve">32421000  32422000 </t>
  </si>
  <si>
    <t>ქსელის კაბელები
 ქსელის კომპონენტები</t>
  </si>
  <si>
    <t>SPA140019529</t>
  </si>
  <si>
    <t>1/488</t>
  </si>
  <si>
    <t>შპს უნივერსალი</t>
  </si>
  <si>
    <t>405025921</t>
  </si>
  <si>
    <t xml:space="preserve">39100000 </t>
  </si>
  <si>
    <t xml:space="preserve">39132100 </t>
  </si>
  <si>
    <t>დოკუმენტების შესანახი კარადები</t>
  </si>
  <si>
    <t>15 ცალი</t>
  </si>
  <si>
    <t>SPA140018556</t>
  </si>
  <si>
    <t>1/489</t>
  </si>
  <si>
    <t>04.09.2014</t>
  </si>
  <si>
    <t>შპს აისბერგი XXI</t>
  </si>
  <si>
    <t>245620546</t>
  </si>
  <si>
    <t>SPA140018877</t>
  </si>
  <si>
    <t>1/490</t>
  </si>
  <si>
    <t>05.09.2014</t>
  </si>
  <si>
    <t>იმ ბეჟან ვარდიძე</t>
  </si>
  <si>
    <t>47001012574</t>
  </si>
  <si>
    <t xml:space="preserve"> შენობის დასრულების სამუშაოები</t>
  </si>
  <si>
    <t>კაპიტალური რემონტი (შეკეთება) და რეკონსტრუქცია. სგპ ვალეს რემონტი</t>
  </si>
  <si>
    <t>SPA140018885</t>
  </si>
  <si>
    <t>1/490/1</t>
  </si>
  <si>
    <r>
      <t>15900000</t>
    </r>
    <r>
      <rPr>
        <sz val="11"/>
        <rFont val="Calibri"/>
        <family val="2"/>
      </rPr>
      <t>¹</t>
    </r>
  </si>
  <si>
    <t>ღვინო საჩუქრად</t>
  </si>
  <si>
    <t>CMR140141746</t>
  </si>
  <si>
    <t>1/492</t>
  </si>
  <si>
    <t>08.09.2014</t>
  </si>
  <si>
    <t>შპს Global Fefense Group</t>
  </si>
  <si>
    <t>404435250</t>
  </si>
  <si>
    <t xml:space="preserve">18211000   18230000 18234000 </t>
  </si>
  <si>
    <t>კეპები
 გარედან ჩასაცმელი სხვადასხვა ტანსაცმელი
 შარვლები</t>
  </si>
  <si>
    <t>SPA140018591</t>
  </si>
  <si>
    <t>1/493</t>
  </si>
  <si>
    <t xml:space="preserve">32331500   32333200 </t>
  </si>
  <si>
    <t>ჩამწერები
ვიდეოკამერები</t>
  </si>
  <si>
    <t>SPA140019168</t>
  </si>
  <si>
    <t>1/494</t>
  </si>
  <si>
    <t>80530000</t>
  </si>
  <si>
    <t>თანამშრომლების ტრენინგი</t>
  </si>
  <si>
    <t>CMR140145174</t>
  </si>
  <si>
    <t>1/495</t>
  </si>
  <si>
    <t>01.02.2014</t>
  </si>
  <si>
    <t>CMR140142209</t>
  </si>
  <si>
    <t>1/496</t>
  </si>
  <si>
    <t>336000001</t>
  </si>
  <si>
    <t xml:space="preserve">33651690 </t>
  </si>
  <si>
    <t>ვაქცინები ვეტერინარიული მედიცინისათვის</t>
  </si>
  <si>
    <t>SPA140019922</t>
  </si>
  <si>
    <t>1/497</t>
  </si>
  <si>
    <t>შპს ავერსი-ფარმა</t>
  </si>
  <si>
    <t>211386695</t>
  </si>
  <si>
    <t xml:space="preserve">33600000 </t>
  </si>
  <si>
    <t>SPA140020112</t>
  </si>
  <si>
    <t>1/498</t>
  </si>
  <si>
    <t xml:space="preserve">45210000 </t>
  </si>
  <si>
    <t>შენობების მშენებლობა</t>
  </si>
  <si>
    <t>SPA140018883</t>
  </si>
  <si>
    <t>1/499</t>
  </si>
  <si>
    <t xml:space="preserve">44211100 </t>
  </si>
  <si>
    <t>მოდულური და პორტატიული შენობები</t>
  </si>
  <si>
    <t>8 ცალი</t>
  </si>
  <si>
    <t>SPA140019605</t>
  </si>
  <si>
    <t>1/500</t>
  </si>
  <si>
    <t xml:space="preserve">18333000 </t>
  </si>
  <si>
    <t>240 ცალი</t>
  </si>
  <si>
    <t>SPA140019742</t>
  </si>
  <si>
    <t>16.09.2014</t>
  </si>
  <si>
    <t xml:space="preserve">45261910 </t>
  </si>
  <si>
    <t>სახურავის შეკეთება</t>
  </si>
  <si>
    <t>SPA140019601</t>
  </si>
  <si>
    <t>1/502</t>
  </si>
  <si>
    <t>შპს აჭარა +</t>
  </si>
  <si>
    <t>205090890</t>
  </si>
  <si>
    <t>Holiday inn -ში შეხვედრისა და ვახშმის ორგანიზება 40 პერსონაზე</t>
  </si>
  <si>
    <t>CMR140147819</t>
  </si>
  <si>
    <t>1/503</t>
  </si>
  <si>
    <t>შპს მარი</t>
  </si>
  <si>
    <t>404412863</t>
  </si>
  <si>
    <t>ეროვნული სუვენირები სასაჩუქრეთ</t>
  </si>
  <si>
    <t>CMR140143234</t>
  </si>
  <si>
    <t>1/504</t>
  </si>
  <si>
    <t>სსიპ ს. პოგის ქალთა მონასტერი</t>
  </si>
  <si>
    <t>204560581</t>
  </si>
  <si>
    <t>CMR140145466</t>
  </si>
  <si>
    <t>1/505</t>
  </si>
  <si>
    <t>შპს გალერეა კამეა</t>
  </si>
  <si>
    <t>204565522</t>
  </si>
  <si>
    <t>ხელნაკეთი სანადირო დანა</t>
  </si>
  <si>
    <t>CMR140143236</t>
  </si>
  <si>
    <t>1/506</t>
  </si>
  <si>
    <t>შპს ვინოთეკა</t>
  </si>
  <si>
    <t>15900000¹</t>
  </si>
  <si>
    <t>ბოთლის ღვინოები, არაყი და ბოთლის ჩასალაგებელი ჩანთები სასაჩუქრედ</t>
  </si>
  <si>
    <t>CMR140156391</t>
  </si>
  <si>
    <t>1/507</t>
  </si>
  <si>
    <t>მ/ავტობუსი ფორდ ტრანზიტის (MIS-648) აწონვა და დაზუსტებული ტექნიკური პარამეტრების შესახებ ცნობის გაცემა</t>
  </si>
  <si>
    <t>CMR140143217</t>
  </si>
  <si>
    <t>1/508</t>
  </si>
  <si>
    <t>ფ.პ. შორენა ნოზაძე-ბერიძე</t>
  </si>
  <si>
    <t>01001001881</t>
  </si>
  <si>
    <t>გიდის მომსახურება</t>
  </si>
  <si>
    <t>CMR140147837</t>
  </si>
  <si>
    <t>1/509</t>
  </si>
  <si>
    <t>შპს წისქვილი</t>
  </si>
  <si>
    <t>202200778</t>
  </si>
  <si>
    <t>CMR140163748</t>
  </si>
  <si>
    <t>1/510</t>
  </si>
  <si>
    <t>20.03.2015</t>
  </si>
  <si>
    <t>ააიპ სარანსპორტო ინფრასტრუქტურის მართვის სააგენტო</t>
  </si>
  <si>
    <t>445405348</t>
  </si>
  <si>
    <t>637000001</t>
  </si>
  <si>
    <t>25 ავტომობილისათვის ქ. ბათუმში 182 დღიანი პარკირებით უზრუნველყოფა</t>
  </si>
  <si>
    <t>CMR140145179</t>
  </si>
  <si>
    <t>1/511</t>
  </si>
  <si>
    <t>18.09.2014</t>
  </si>
  <si>
    <t>Irazar-ის ტიპის ავტობუსით სატრანსპორტო მომსახურების გაწევა (ქ.თბილისი-ქ.მცხეათა)</t>
  </si>
  <si>
    <t>CMR140144399</t>
  </si>
  <si>
    <t>1/512</t>
  </si>
  <si>
    <t>10.12.2014</t>
  </si>
  <si>
    <t>453000002</t>
  </si>
  <si>
    <t>სგპ ყაზბეგის სამშენებლო-სარემონტო სამუშაოები</t>
  </si>
  <si>
    <t>CMR140145140</t>
  </si>
  <si>
    <t>1/513</t>
  </si>
  <si>
    <t>731000001</t>
  </si>
  <si>
    <t>კვლევა და ექსპერიმენტული დამუშავება</t>
  </si>
  <si>
    <t>ფიტოსანიტარიული კვლევითი მომსახურება ქ. თბილისის და/ან ქ. თბილისის მიმდებარე ტერიტორიაზე</t>
  </si>
  <si>
    <t>SPA140019836</t>
  </si>
  <si>
    <t>1/514</t>
  </si>
  <si>
    <t>შპს ორისი</t>
  </si>
  <si>
    <t>206033754</t>
  </si>
  <si>
    <t>ორის ბუღალტერია (A10S-10 მომხმარებლიანი, ერთვალუტიანი) განახლება</t>
  </si>
  <si>
    <t>CMR140144389</t>
  </si>
  <si>
    <t>1/515</t>
  </si>
  <si>
    <t xml:space="preserve">45232152 </t>
  </si>
  <si>
    <t>წყალსატუმბი სადგურების მშენებლობა</t>
  </si>
  <si>
    <t>SPA140019686</t>
  </si>
  <si>
    <t>1/516</t>
  </si>
  <si>
    <t xml:space="preserve">39113100 </t>
  </si>
  <si>
    <t>SPA140019865</t>
  </si>
  <si>
    <t>1/516/1</t>
  </si>
  <si>
    <t>სარესტორნო მომსახურება რესტორან ფაეტონში</t>
  </si>
  <si>
    <t>CMR140152550</t>
  </si>
  <si>
    <t>1/517</t>
  </si>
  <si>
    <t>19.09.2014</t>
  </si>
  <si>
    <t>შპს დომინო</t>
  </si>
  <si>
    <t>204522132</t>
  </si>
  <si>
    <t>SPA140020682</t>
  </si>
  <si>
    <t>1/518</t>
  </si>
  <si>
    <t xml:space="preserve">30233132 </t>
  </si>
  <si>
    <t>ხისტი/მყარი დისკი</t>
  </si>
  <si>
    <t>SPA140019750</t>
  </si>
  <si>
    <t>1/519</t>
  </si>
  <si>
    <t>სსიპ საქართველოს ტექნიკური უნივერსიტეტი</t>
  </si>
  <si>
    <t>805000002</t>
  </si>
  <si>
    <t xml:space="preserve">80511000 </t>
  </si>
  <si>
    <t xml:space="preserve"> მომსახურებები კადრების მომზადების სფეროში</t>
  </si>
  <si>
    <t>SPA140020499</t>
  </si>
  <si>
    <t>1/520</t>
  </si>
  <si>
    <t>1000 კომპლექტი ფიტოსანიტარული სერტიფიკატი; 1000 კომპლექტი რეექსპორტის ფიტოსანიტარული სერთიფიკატი</t>
  </si>
  <si>
    <t>CMR140148630</t>
  </si>
  <si>
    <t>1/521</t>
  </si>
  <si>
    <t>შპს ევროპული სამშენებლო მასალები და დიზაინი 10</t>
  </si>
  <si>
    <t>404852575</t>
  </si>
  <si>
    <t>სგპ ყაზბეგის გათბობის სისტემის სამონტაჟო სამუშაოები</t>
  </si>
  <si>
    <t>CMR140145462</t>
  </si>
  <si>
    <t>1/522</t>
  </si>
  <si>
    <t>23.09.2014</t>
  </si>
  <si>
    <t>შპს ქართლი</t>
  </si>
  <si>
    <t>206139542</t>
  </si>
  <si>
    <t>კაპიტალური რემონტი (შეკეთება) და რეკონსტრუქცია, სგპ სარფი</t>
  </si>
  <si>
    <t>SPA140018884</t>
  </si>
  <si>
    <t>1/523</t>
  </si>
  <si>
    <t>შპს ჯორჯიან აგრო ექსპორტი</t>
  </si>
  <si>
    <t>404858793</t>
  </si>
  <si>
    <t>კაპიტალური რემონტი (შეკეთება) და რეკონსტრუქცია (ზესტაფონის სერვის ცენტრი)</t>
  </si>
  <si>
    <t>SPA140019842</t>
  </si>
  <si>
    <t>1/524</t>
  </si>
  <si>
    <t xml:space="preserve"> 30213100  30213300   30231310  </t>
  </si>
  <si>
    <t>პორტაბელური კომპიუტერები (ლეპტოპები)
მაგიდის კომბიუტერები (დესკტოპები)
ბრტყელი მონიტორები</t>
  </si>
  <si>
    <t>SPA140019901</t>
  </si>
  <si>
    <t>1/525</t>
  </si>
  <si>
    <t>10.11.2014</t>
  </si>
  <si>
    <t>შპს აათოს კომპანი</t>
  </si>
  <si>
    <t>404435474</t>
  </si>
  <si>
    <t>28 გვერდის სლოვაკური ენიდან ქართულზე თარგმნა და ნოტარიული დამოწმება</t>
  </si>
  <si>
    <t>CMR140147132</t>
  </si>
  <si>
    <t>1/526</t>
  </si>
  <si>
    <t>24.09.2014</t>
  </si>
  <si>
    <t>22 ერთეული დიჯიპასი</t>
  </si>
  <si>
    <t>CMR140147143</t>
  </si>
  <si>
    <t>1/528</t>
  </si>
  <si>
    <t>25.09.2014</t>
  </si>
  <si>
    <t>აკუმულატორი Rombat 60a/h</t>
  </si>
  <si>
    <t>CMR140147146</t>
  </si>
  <si>
    <t>1/529</t>
  </si>
  <si>
    <t>შპს ფორკლიფტ სერვის ჯორჯია</t>
  </si>
  <si>
    <t>400105373</t>
  </si>
  <si>
    <t xml:space="preserve">34100000 </t>
  </si>
  <si>
    <t>ავტოსატრანსპორტო საშუალებები</t>
  </si>
  <si>
    <t xml:space="preserve">34144750  </t>
  </si>
  <si>
    <t>ტვირთმზიდი Crown SC5340</t>
  </si>
  <si>
    <t>SPA140019749</t>
  </si>
  <si>
    <t>1/530</t>
  </si>
  <si>
    <t>26.09.2014</t>
  </si>
  <si>
    <t>შპს მეგა კომპანი</t>
  </si>
  <si>
    <t>424068519</t>
  </si>
  <si>
    <t xml:space="preserve"> ავეჯი</t>
  </si>
  <si>
    <t>39121200</t>
  </si>
  <si>
    <t>მაგიდები</t>
  </si>
  <si>
    <t>37 ცალი</t>
  </si>
  <si>
    <t>SPA140019970</t>
  </si>
  <si>
    <t>1/531</t>
  </si>
  <si>
    <t xml:space="preserve">42122220   42123000 </t>
  </si>
  <si>
    <t>საკანალიზაციო ტუმბოები
კომპრესორები</t>
  </si>
  <si>
    <t>SPA140021330</t>
  </si>
  <si>
    <t>1/532</t>
  </si>
  <si>
    <t>შპს ზარაფხანა</t>
  </si>
  <si>
    <t>202445540</t>
  </si>
  <si>
    <t>CMR140148631</t>
  </si>
  <si>
    <t>1/533</t>
  </si>
  <si>
    <t>სარაჯიშვილი X0 0.7ლ</t>
  </si>
  <si>
    <t>CMR140148645</t>
  </si>
  <si>
    <t>1/534</t>
  </si>
  <si>
    <t xml:space="preserve">22450000  22458000 </t>
  </si>
  <si>
    <t>SPA140019319</t>
  </si>
  <si>
    <t>1/535</t>
  </si>
  <si>
    <t>შპს გლასფასადი</t>
  </si>
  <si>
    <t>400016601</t>
  </si>
  <si>
    <t xml:space="preserve"> ხელსაწყოები, საკეტები, გასაღებები, ანჯამები, დამჭერები, ჭაჯვები და ზამბარები/რესორები</t>
  </si>
  <si>
    <t>44521110</t>
  </si>
  <si>
    <t>კარის საკეტები</t>
  </si>
  <si>
    <t>SPA140021382</t>
  </si>
  <si>
    <t>1/536</t>
  </si>
  <si>
    <t xml:space="preserve">შეკვეთით ნაბეჭდი მასალა </t>
  </si>
  <si>
    <t>8000 კომპლ</t>
  </si>
  <si>
    <t>SPA140021306</t>
  </si>
  <si>
    <t>1/537</t>
  </si>
  <si>
    <t xml:space="preserve">44531300   44531400 </t>
  </si>
  <si>
    <t xml:space="preserve">თვითმჭრელი ხრახნები
ჭანჭიკები </t>
  </si>
  <si>
    <t>200კგ</t>
  </si>
  <si>
    <t>SPA140021361</t>
  </si>
  <si>
    <t>1/538</t>
  </si>
  <si>
    <t xml:space="preserve"> 39121200 39122200  39132100   39143121</t>
  </si>
  <si>
    <t>კარწახის თეჯირები</t>
  </si>
  <si>
    <t>SPA140020180</t>
  </si>
  <si>
    <t>1/539</t>
  </si>
  <si>
    <t xml:space="preserve">44512200  44512800  44512900  44512910  44512920  44531600  </t>
  </si>
  <si>
    <t>სხვადასხვა ხელის ხელსაწყოები</t>
  </si>
  <si>
    <t>SPA140021034</t>
  </si>
  <si>
    <t>1/540</t>
  </si>
  <si>
    <t xml:space="preserve"> ტელე- და რადიოსიგნალის მიმღებები და აუდიო- ან ვიდეოგამოსახულების ჩამწერი ან აღწარმოების აპარატურა</t>
  </si>
  <si>
    <t>ვიდეოსათვალთავლო სისტემა</t>
  </si>
  <si>
    <t>SPA140020505</t>
  </si>
  <si>
    <t>1/541</t>
  </si>
  <si>
    <t>ავტოსატრანსპორტო საშუალებისათვის 6 თვიანი პარკირების საფასურის გადახდა და პარკირების სისტემაში გააქტიურება</t>
  </si>
  <si>
    <t>CMR140148656</t>
  </si>
  <si>
    <t>1/542</t>
  </si>
  <si>
    <t>შპს საქართველოს გაერთიანებული წყალმომარაგების კომპანია</t>
  </si>
  <si>
    <t>412670097</t>
  </si>
  <si>
    <t>71200000</t>
  </si>
  <si>
    <t>არქიტექტურული და მასთან დაკავშირებული მომსახურებები</t>
  </si>
  <si>
    <t>ქ. ფოთში ნაბადის უბანში მდებარე შენობის წყალმომარაგების საპროექტო სახარჯთაღრიცხვო დოკუმენტაციის შედგენა</t>
  </si>
  <si>
    <t>1/543</t>
  </si>
  <si>
    <t>შპს ნიუ ბილდინგ გრუპ</t>
  </si>
  <si>
    <t>204567414</t>
  </si>
  <si>
    <t>სგპ ყაზბეგის სამშენებლო-სამონტაჟო სამუშაოები</t>
  </si>
  <si>
    <t>CMR140149554</t>
  </si>
  <si>
    <t>1/544</t>
  </si>
  <si>
    <t>შპს ეკოფრე</t>
  </si>
  <si>
    <t>404956874</t>
  </si>
  <si>
    <t xml:space="preserve">ჩამდინარე წყლების გამწმენდი დანადგარები </t>
  </si>
  <si>
    <t>SPA140022132</t>
  </si>
  <si>
    <t>1/544/1</t>
  </si>
  <si>
    <t>25.11.2014</t>
  </si>
  <si>
    <t>ბოთლის ღვინოები</t>
  </si>
  <si>
    <t>CMR140155233</t>
  </si>
  <si>
    <t>1/545</t>
  </si>
  <si>
    <t>02.10.2014</t>
  </si>
  <si>
    <t xml:space="preserve">39715100 </t>
  </si>
  <si>
    <t>წყლის გამაცხელებელი</t>
  </si>
  <si>
    <t>SPA140021765</t>
  </si>
  <si>
    <t>1/546</t>
  </si>
  <si>
    <t>საოპერატორო შენობის მშენებლობა სგპ ნინოწმინდას ტერიტორიაზე</t>
  </si>
  <si>
    <t>SPA140020210</t>
  </si>
  <si>
    <t>1/547</t>
  </si>
  <si>
    <t>შპს ბრენდმოლ-ჯორჯია+</t>
  </si>
  <si>
    <t>საყვავილეები</t>
  </si>
  <si>
    <t>CMR140158742</t>
  </si>
  <si>
    <t>1/548</t>
  </si>
  <si>
    <t>სს გუდვილი</t>
  </si>
  <si>
    <t>ლიტვის დელეგაციის ლანჩი</t>
  </si>
  <si>
    <t>CMR140199553</t>
  </si>
  <si>
    <t>1/549</t>
  </si>
  <si>
    <t>06.10.2014</t>
  </si>
  <si>
    <t>CMR140152326</t>
  </si>
  <si>
    <t>1/550</t>
  </si>
  <si>
    <t xml:space="preserve">42923200 </t>
  </si>
  <si>
    <t xml:space="preserve">სასწორები </t>
  </si>
  <si>
    <t>SPA140021776</t>
  </si>
  <si>
    <t>1/551</t>
  </si>
  <si>
    <t>ააიპ შემფასებელთა და ექსპერტთა პროფესიული განვითარების ცენტრი</t>
  </si>
  <si>
    <t>80511000</t>
  </si>
  <si>
    <t xml:space="preserve">მომსახურებები კადრების მომზადების სფეროში </t>
  </si>
  <si>
    <t>SPA140022477</t>
  </si>
  <si>
    <t>1/552</t>
  </si>
  <si>
    <t>სსიპ შემოსავლების სამსახურის 23 თანამშრომლისათვის 30 საათიანი ტრენინგის ორგანიზება (ტრენერთა ტრენინგი-ტრენინგის განხორციელების პროცედურები)</t>
  </si>
  <si>
    <t>CMR140152221</t>
  </si>
  <si>
    <t>1/553</t>
  </si>
  <si>
    <t>ელექტროგამათბობელი მოწყობილობები</t>
  </si>
  <si>
    <t>24 ცალი</t>
  </si>
  <si>
    <t>SPA140022309</t>
  </si>
  <si>
    <t>1/554</t>
  </si>
  <si>
    <t>შპს softmaster</t>
  </si>
  <si>
    <t>204436994</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</si>
  <si>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</si>
  <si>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 xml:space="preserve">30132200 </t>
  </si>
  <si>
    <t>ბანკნოტების სათვლელი მანქანები</t>
  </si>
  <si>
    <t>SPA140020614</t>
  </si>
  <si>
    <t>1/555</t>
  </si>
  <si>
    <t>08.10.2014</t>
  </si>
  <si>
    <t>სსიპ საქართველოს საერთშორისო ხელშეკრულებების თრგმნის ბიურო</t>
  </si>
  <si>
    <t>204427753</t>
  </si>
  <si>
    <t>თარჯიმნის მომსახურება დანართში მოყვანილი ენებისა და პირობების შესაბამისად</t>
  </si>
  <si>
    <t>CMR140152357</t>
  </si>
  <si>
    <t>1/556</t>
  </si>
  <si>
    <t xml:space="preserve">39112000   39112100  39113100  39113200   39121200 </t>
  </si>
  <si>
    <t>სკამები
 სასადილოს სკამები
 სავარძლები
პატარა დივნები
მაგიდები</t>
  </si>
  <si>
    <t>SPA140020504</t>
  </si>
  <si>
    <t>1/557</t>
  </si>
  <si>
    <t>0102404462</t>
  </si>
  <si>
    <t>31212000 31224000 31224100 31230000</t>
  </si>
  <si>
    <t>SPA140022310</t>
  </si>
  <si>
    <t>1/558</t>
  </si>
  <si>
    <t>39112100   39143210</t>
  </si>
  <si>
    <t>SPA140021179</t>
  </si>
  <si>
    <t>1/559</t>
  </si>
  <si>
    <t>48800000</t>
  </si>
  <si>
    <t>საინფორმაციო სისტემები და სერვერები</t>
  </si>
  <si>
    <t>სერვერი  HP ProLiant ML310e Gen8 v2</t>
  </si>
  <si>
    <t>CMR140152461</t>
  </si>
  <si>
    <t>1/560</t>
  </si>
  <si>
    <t>09.10.2014</t>
  </si>
  <si>
    <t xml:space="preserve">34351000 </t>
  </si>
  <si>
    <t xml:space="preserve">მცირე ტვირთამწეობის მანქანების საბურავები </t>
  </si>
  <si>
    <t>SPA140021300</t>
  </si>
  <si>
    <t>1/561</t>
  </si>
  <si>
    <t>შპს ბაჩი</t>
  </si>
  <si>
    <t>446955331</t>
  </si>
  <si>
    <t>საძაღლე ქოხის მშენებლობა, სგპ სარფი</t>
  </si>
  <si>
    <t>SPA140021230</t>
  </si>
  <si>
    <t>1/562</t>
  </si>
  <si>
    <t>შპს სოკარ ჯორჯია გაზი-ქართლი</t>
  </si>
  <si>
    <t>236096425</t>
  </si>
  <si>
    <t>713000001</t>
  </si>
  <si>
    <t>სგპ ყაზბეგის მკვებავი გაზსადენის სარეაბილიტაციო სამუშაოების საპროექტო მომსახურება</t>
  </si>
  <si>
    <t>CMR140155310</t>
  </si>
  <si>
    <t>1/562/1</t>
  </si>
  <si>
    <t>შპს რესტორანი ძველი მეტეხი</t>
  </si>
  <si>
    <t>206274306</t>
  </si>
  <si>
    <t>CMR140172528</t>
  </si>
  <si>
    <t>1/563</t>
  </si>
  <si>
    <t>13.10.2014</t>
  </si>
  <si>
    <t xml:space="preserve">39113100   39121200 </t>
  </si>
  <si>
    <t>სავარძლები
მაგიდები</t>
  </si>
  <si>
    <t>SPA140020716</t>
  </si>
  <si>
    <t>1/564</t>
  </si>
  <si>
    <t>42100000</t>
  </si>
  <si>
    <t>42122130</t>
  </si>
  <si>
    <t>წყლის ტუმბოები</t>
  </si>
  <si>
    <t>2 კომპლ.</t>
  </si>
  <si>
    <t>SPA140022897</t>
  </si>
  <si>
    <t>1/565</t>
  </si>
  <si>
    <t>დიზელი = სგპ წითელი ხიდი - 9860 ლიტრი; სგპ სადახლო - 9830 ლიტრი; სგპ გუგუთი - 4110 ლიტრი</t>
  </si>
  <si>
    <t>CMR140155277</t>
  </si>
  <si>
    <t>1/566</t>
  </si>
  <si>
    <t>შპს ინტეგრირებული ბიზნეს გადაწყვეტილებები</t>
  </si>
  <si>
    <t>205033444</t>
  </si>
  <si>
    <t>805000003</t>
  </si>
  <si>
    <t>ტრენინგები ბუღალტრულ პროგრამაში</t>
  </si>
  <si>
    <t>CMR140154754</t>
  </si>
  <si>
    <t>722000001</t>
  </si>
  <si>
    <t>პროგრამები პროგრამული უზრუნველყოფისათვის და საკონსულტაციო მომსახურებები</t>
  </si>
  <si>
    <t>ბუღალტრული აღრიცხვის პროგრამა IBS</t>
  </si>
  <si>
    <t>1/567</t>
  </si>
  <si>
    <t>3 ერთეული ერთ მომხმარებლიანი საბუღალტრო პროგრამა SuperFin დაზიანებული დისკის აღდგენა</t>
  </si>
  <si>
    <t>CMR140154627</t>
  </si>
  <si>
    <t>1/568</t>
  </si>
  <si>
    <t>შპს ლიდერი</t>
  </si>
  <si>
    <t>443859950</t>
  </si>
  <si>
    <t xml:space="preserve">39143110 </t>
  </si>
  <si>
    <t>საწოლები, ლოგინები და სპეციალური რბილი ავეჯი</t>
  </si>
  <si>
    <t>SPA140020799</t>
  </si>
  <si>
    <t>1/569</t>
  </si>
  <si>
    <t xml:space="preserve">ჰაერის კონდიცირების საშუალებები </t>
  </si>
  <si>
    <t>SPA140021182</t>
  </si>
  <si>
    <t>1/570</t>
  </si>
  <si>
    <t>ყავა espresso beans</t>
  </si>
  <si>
    <t>3 შეფუთვა</t>
  </si>
  <si>
    <t>CMR140155296</t>
  </si>
  <si>
    <t>1/571</t>
  </si>
  <si>
    <t>შპს ფრესკო შოპინგ ცენტრი</t>
  </si>
  <si>
    <t>406092570</t>
  </si>
  <si>
    <t>ყავა ჩაი შაქარი</t>
  </si>
  <si>
    <t>CMR140156403</t>
  </si>
  <si>
    <t>1/572</t>
  </si>
  <si>
    <t>16.10.2014</t>
  </si>
  <si>
    <t>შპს new city</t>
  </si>
  <si>
    <t>245629360</t>
  </si>
  <si>
    <t>50700000</t>
  </si>
  <si>
    <t>გეზ ბათუმის შენობაზე განთავსებული 5 ერთეული ალუმინის საკეცი კარის შეკეთება და ტექნიკური მომსახურება;
სგპ სარფის ადმინისტრაციულ შენობაზე განთავსებული გასაწევი-მოსრიალე კარის შეკეთება და ტექნიკური მომსახურება. სულ 11 ერთეული. ერთი ერთეულის ზომა 200X70სმ. ამასთანავე, ჩასმული ბრონირებული შუშის დემონტაჟი და მინაპაკეტის მონტაჟი.
სგპ წითელი ხიდის ადმინისტრაციულ შენობაზე განთავსებული ჟალუზი კარის (ზომა 4000X5500სმ) შეკეთება (გულისხმობს კარის ნაწილების სრულად გამოცვლას) და ხელახალ მონტაჟს.
სგპ წითელი ხიდის ადმინისტრაციულ შენობის სენსორული კარის რემონტი. იგულისხმება სენსორული კარის 1 ერთეული მიკროპროცესორის შეცვლა, სენსორული კარის 3 ერთეული რადარის შეცვლა.</t>
  </si>
  <si>
    <t>SPA140023034</t>
  </si>
  <si>
    <t>ფ.პ. ვლადიმერ ჭელიძე</t>
  </si>
  <si>
    <t>01024034127</t>
  </si>
  <si>
    <t>99999999ᶳ</t>
  </si>
  <si>
    <t>ტექნიკური მომსახურება სეიფებისათვის</t>
  </si>
  <si>
    <t>კოდირებული სეიფების გახსნა /შეკეთების მომსახურება</t>
  </si>
  <si>
    <t>CMR140156414</t>
  </si>
  <si>
    <t>1/574</t>
  </si>
  <si>
    <t>SPA140021732</t>
  </si>
  <si>
    <t>1/575</t>
  </si>
  <si>
    <t>452000002</t>
  </si>
  <si>
    <t>მკვებავი გაზსადენის სარეაბილიტაციო სამუშაოები</t>
  </si>
  <si>
    <t>CMR140156421</t>
  </si>
  <si>
    <t>1/576</t>
  </si>
  <si>
    <t>ღვინო კონიაკი არაყი სასაჩუქრე</t>
  </si>
  <si>
    <t>CMR140157207</t>
  </si>
  <si>
    <t>1/577</t>
  </si>
  <si>
    <t>17.10.2014</t>
  </si>
  <si>
    <t>ეროვნული სუვენირები სასაჩუქრედ</t>
  </si>
  <si>
    <t>CMR140157212</t>
  </si>
  <si>
    <t>1/578</t>
  </si>
  <si>
    <t>დიზელი L62-სგპ ნინოწმინა</t>
  </si>
  <si>
    <t>9780 ლიტრი</t>
  </si>
  <si>
    <t>CMR140158734</t>
  </si>
  <si>
    <t>1/579</t>
  </si>
  <si>
    <t>CMR140157199</t>
  </si>
  <si>
    <t>1/580</t>
  </si>
  <si>
    <t>ჭედური სურათი სასაჩუქრედ</t>
  </si>
  <si>
    <t>CMR140158746</t>
  </si>
  <si>
    <t>1/581</t>
  </si>
  <si>
    <t>შპს მეღვინეობა ხარება</t>
  </si>
  <si>
    <t>404427928</t>
  </si>
  <si>
    <t>ლიტვის დელეგაციის ყვარლის ღვინის საცავში ტურისტული ტური</t>
  </si>
  <si>
    <t>CMR140190309</t>
  </si>
  <si>
    <t>1/582</t>
  </si>
  <si>
    <t>შპს შატო მერე</t>
  </si>
  <si>
    <t>431171581</t>
  </si>
  <si>
    <t>CMR140164308</t>
  </si>
  <si>
    <t>1/583</t>
  </si>
  <si>
    <t>200 ლიტრი</t>
  </si>
  <si>
    <t>CMR140158731</t>
  </si>
  <si>
    <t>1/584</t>
  </si>
  <si>
    <t>22.10.2014</t>
  </si>
  <si>
    <t>შპს შოთა გაუარაშვილი</t>
  </si>
  <si>
    <t>08001021035</t>
  </si>
  <si>
    <t xml:space="preserve">39121200   39122100  39122200  39141100   39143121   </t>
  </si>
  <si>
    <t>მაგიდები
ჭურჭლის კარადები (ბუფეტები)
წიგნის კარადები
თაროები
ტანსაცმლის კარადები</t>
  </si>
  <si>
    <t>SPA140020800</t>
  </si>
  <si>
    <t>1/585</t>
  </si>
  <si>
    <t>23.10.2014</t>
  </si>
  <si>
    <t xml:space="preserve">სავარძლები </t>
  </si>
  <si>
    <t>25 ცალი</t>
  </si>
  <si>
    <t>SPA140022378</t>
  </si>
  <si>
    <t>1/586</t>
  </si>
  <si>
    <t>ტონერიანი კარტრიჯები Lexmark</t>
  </si>
  <si>
    <t>SPA140021837</t>
  </si>
  <si>
    <t>1/587</t>
  </si>
  <si>
    <t>24.10.2014</t>
  </si>
  <si>
    <t>შპს ფორმატი</t>
  </si>
  <si>
    <t>204872575</t>
  </si>
  <si>
    <t>22852100</t>
  </si>
  <si>
    <t>საკანცელარიო ჩამოსაკიდი ფაილი</t>
  </si>
  <si>
    <t>SPA140023829</t>
  </si>
  <si>
    <t>შპს ლოგიკა</t>
  </si>
  <si>
    <t>404883998</t>
  </si>
  <si>
    <t>33100000</t>
  </si>
  <si>
    <t>ერთჯერადი სამედიცინო ხალათები</t>
  </si>
  <si>
    <t>SPA140023677</t>
  </si>
  <si>
    <t>1/589</t>
  </si>
  <si>
    <t>27.10.2014</t>
  </si>
  <si>
    <t>SPA140023710</t>
  </si>
  <si>
    <t>1/590</t>
  </si>
  <si>
    <t>32420000</t>
  </si>
  <si>
    <t>ქსელთან კავშირის მოწყობილობა-მონტაჟით</t>
  </si>
  <si>
    <t>SPA140023830</t>
  </si>
  <si>
    <t>51600000</t>
  </si>
  <si>
    <t>კომპიუტერებისა და საოფისე მოწყობილობების მონტაჟი</t>
  </si>
  <si>
    <t>გეზ ბათუმის შენობაში 2 საოფისე მოწყობილობის , ვენტილატორის მონტაჟი არსებული პარამეტრების შესაბამისად</t>
  </si>
  <si>
    <t>CMR140161425</t>
  </si>
  <si>
    <t>1/592</t>
  </si>
  <si>
    <t>შპს ალავერდი</t>
  </si>
  <si>
    <t>424068109</t>
  </si>
  <si>
    <t>სარესტორნო მომსახურება რესტორან ალავერდში</t>
  </si>
  <si>
    <t>CMR140187875</t>
  </si>
  <si>
    <t>1/593</t>
  </si>
  <si>
    <t>29.10.2014</t>
  </si>
  <si>
    <t>შპს მ.ბ.მ.</t>
  </si>
  <si>
    <t>401996391</t>
  </si>
  <si>
    <t>სამშენებლო-სამონტაჟო სამუშაოები გეზ თბილისზე</t>
  </si>
  <si>
    <t>SPA140021811</t>
  </si>
  <si>
    <t>1/594</t>
  </si>
  <si>
    <t>32422000</t>
  </si>
  <si>
    <t>SPA140023711</t>
  </si>
  <si>
    <t>1/595</t>
  </si>
  <si>
    <t>10.02.2015</t>
  </si>
  <si>
    <t>SPA140022128</t>
  </si>
  <si>
    <t>1/596</t>
  </si>
  <si>
    <t>18800000</t>
  </si>
  <si>
    <t>18812200</t>
  </si>
  <si>
    <t>რეზინის წაღები/ჩექმები</t>
  </si>
  <si>
    <t>SPA140023828</t>
  </si>
  <si>
    <t>30.01.2015</t>
  </si>
  <si>
    <t>ი.მ. მედეა დეკანოსიძე</t>
  </si>
  <si>
    <t>01030008254</t>
  </si>
  <si>
    <t>წიგნის აკინძვა</t>
  </si>
  <si>
    <t>CMR140178906</t>
  </si>
  <si>
    <t>1/599</t>
  </si>
  <si>
    <t>18900000</t>
  </si>
  <si>
    <t>ტომრები</t>
  </si>
  <si>
    <t>SPA140024026</t>
  </si>
  <si>
    <t>1/600</t>
  </si>
  <si>
    <t>22400000</t>
  </si>
  <si>
    <t>მარკები, ქვითრების ფორმები, საკრედიტო ბილეთები, სააქციო სერთიფიკატები, ვაჭრობის სარეკლამო მასალა, კატალოგები და სახელმძღვანელოები</t>
  </si>
  <si>
    <t>ჩეკთან გათანაბრებული დოკუმენტი</t>
  </si>
  <si>
    <t>SPA140024372</t>
  </si>
  <si>
    <t>1/601</t>
  </si>
  <si>
    <t>სურათი ძველი თბილისი</t>
  </si>
  <si>
    <t>CMR140164480</t>
  </si>
  <si>
    <t>1/602</t>
  </si>
  <si>
    <t>ბოთლის ღვინოები სასაჩუქრე</t>
  </si>
  <si>
    <t>CMR140164477</t>
  </si>
  <si>
    <t>1/603</t>
  </si>
  <si>
    <t>03.10.2014</t>
  </si>
  <si>
    <t>28 ავტომანქანის 6 თვიანი პარკირება</t>
  </si>
  <si>
    <t>CMR140165339</t>
  </si>
  <si>
    <t>1/604</t>
  </si>
  <si>
    <t>04.10.2014</t>
  </si>
  <si>
    <t>31100000</t>
  </si>
  <si>
    <t>ელექტრონული ძრავები, გენერატორები და ტრანსფორმატორები</t>
  </si>
  <si>
    <t>31154000</t>
  </si>
  <si>
    <t>უწყვეტი ელექტრომომარაგების წყაროები (UPS)</t>
  </si>
  <si>
    <t>SPA140023428</t>
  </si>
  <si>
    <t>1/605</t>
  </si>
  <si>
    <t>SPA140023453</t>
  </si>
  <si>
    <t>1/606</t>
  </si>
  <si>
    <t>34300000</t>
  </si>
  <si>
    <t>მცირე ტვირთამწეობის მანქანის საბურავები</t>
  </si>
  <si>
    <t>SPA140023502</t>
  </si>
  <si>
    <t>1/607</t>
  </si>
  <si>
    <t>06.11.2014</t>
  </si>
  <si>
    <t>45430000</t>
  </si>
  <si>
    <t>ბათუმის სერვის ცენტრის რემონტი</t>
  </si>
  <si>
    <t>SPA140022883</t>
  </si>
  <si>
    <t>1/608</t>
  </si>
  <si>
    <t>07.11.2014</t>
  </si>
  <si>
    <t>ციფრული გასამრავლებელი მანქანები</t>
  </si>
  <si>
    <t>SPA140023449</t>
  </si>
  <si>
    <t>11.11.2014</t>
  </si>
  <si>
    <t>შპს სოკარ ჯორჯია პეტროლეუმი</t>
  </si>
  <si>
    <t>დიზელი L-62: სგპ სარფი - 9 400 ლ; გეზ ადლია - 12 000ლ</t>
  </si>
  <si>
    <t>CMR140167837</t>
  </si>
  <si>
    <t>1/611</t>
  </si>
  <si>
    <t>12.11.2014</t>
  </si>
  <si>
    <t>შპს allmarket.ge</t>
  </si>
  <si>
    <t>404431432</t>
  </si>
  <si>
    <t>36 ცალი</t>
  </si>
  <si>
    <t>SPA140024091</t>
  </si>
  <si>
    <t>1/612</t>
  </si>
  <si>
    <t>33140000
 33199000</t>
  </si>
  <si>
    <t xml:space="preserve">სამედიცინო სახარჯი მასალები
სამედიცინო ტანსაცმელი </t>
  </si>
  <si>
    <t>SPA140025153</t>
  </si>
  <si>
    <t>1/613</t>
  </si>
  <si>
    <t>SPA140025356</t>
  </si>
  <si>
    <t>13.11.2014</t>
  </si>
  <si>
    <t>453000003</t>
  </si>
  <si>
    <t>წყალმომარაგების სისტემის მოწყობისა და ობიექტის წყალსადენის სისტემაზე მიერთების სამუშაოები</t>
  </si>
  <si>
    <t>CMR140172159</t>
  </si>
  <si>
    <t>1/615</t>
  </si>
  <si>
    <t>CMR140172199</t>
  </si>
  <si>
    <t>39112000 39113100</t>
  </si>
  <si>
    <t>სკამები
სავარძლები</t>
  </si>
  <si>
    <t>SPA140024027</t>
  </si>
  <si>
    <t>14.11.2014</t>
  </si>
  <si>
    <t>შპს საქართველოს აგრარული უნივერსიტეტი</t>
  </si>
  <si>
    <t>211325653</t>
  </si>
  <si>
    <t>ჯანდაცვის სფეროს მომსახურებები</t>
  </si>
  <si>
    <t>კინოლოგიის ცენტრის ძაღლების ჯანმრთელობის სტაბილურად შენარჩუნების მიზნით პროფილაქტიკურ გამოკვლევებს, აუცილებლობის შემთხვევაში შესაძლო სპეციალური დანიშნულების პრეპარატების დამზადებას (მაგ. ფაგები, მალამოები, ხსნარები და ა.შ.); და შემდეგი სახის მომსახურების გაწევას (ლაბორატორიულ გამოკვლევას): ა) სისხლისა და შარდის საერთო ანალიზს; ბ) ფეკალური მასის (განავლის) ანალიზს - ჭიაზე, მიკროფლორაზე და ფერმენტებზე; გ) შინაგანი ორგანოების გამოკვლევას (ექოსკოპია, რენტგენი და ა.შ.); დ) ქირურგიული მომსახურეობას (მოტეხილობა, გადახლართვა, სტერილიზაცია, შარდის ბუშტიდან წარმონაქმნის ან ქვების ამოღება და ა. შ.).</t>
  </si>
  <si>
    <t>SPA140025263</t>
  </si>
  <si>
    <t>1/618</t>
  </si>
  <si>
    <t>17.11.2014</t>
  </si>
  <si>
    <t>შპს საქართველოს მეტროლოგიის ცენტრი</t>
  </si>
  <si>
    <t>404941701</t>
  </si>
  <si>
    <t>გაზომვის საშუალებების დამოწმება</t>
  </si>
  <si>
    <t>CMR140175935</t>
  </si>
  <si>
    <t>1/619</t>
  </si>
  <si>
    <t>18.11.2014</t>
  </si>
  <si>
    <t>ჩიპიანი პლასიტიკური ბარათები</t>
  </si>
  <si>
    <t>SPA140023377</t>
  </si>
  <si>
    <t>1/620</t>
  </si>
  <si>
    <t>30234300</t>
  </si>
  <si>
    <t>კომპაქტური დისკები</t>
  </si>
  <si>
    <t>SPA140023803</t>
  </si>
  <si>
    <t>1/621</t>
  </si>
  <si>
    <t xml:space="preserve">32300000 </t>
  </si>
  <si>
    <t xml:space="preserve">ტელე- და რადიოსიგნალის მიმღებები და აუდიო- ან ვიდეოგამოსახულების ჩამწერი ან აღწარმოების აპარატურა </t>
  </si>
  <si>
    <t>სისტემის სტრუქტურა ბაზირებულია HIKVISION ის მიერ წარმოებულ ქსელურ ვიდეო ჩამწერ მოწყობილობაზე (NVR), რომელიც მონტაჟდება სისტემაში ჩასართავ ყველა ობიექტზე, აწარმოებს ქსელური ვიდეოკამერების ჩაწერას H.264 ფორმატში და ქსელის საშუალებით გადასცემს მონიტორინგის ცენტრში</t>
  </si>
  <si>
    <t>SPA140024420</t>
  </si>
  <si>
    <t>1/622</t>
  </si>
  <si>
    <t>19.11.2014</t>
  </si>
  <si>
    <t>შპს ყველაფერი მშენებლობისათვის</t>
  </si>
  <si>
    <t>400091583</t>
  </si>
  <si>
    <t>38200000</t>
  </si>
  <si>
    <t>გეოლოგიური და გეოგრაფიული ხელსაწყოები</t>
  </si>
  <si>
    <t>38294000 
 38296000</t>
  </si>
  <si>
    <t xml:space="preserve">თეოდოლიტები ; გეოდეზიური ხელსაწყოები </t>
  </si>
  <si>
    <t>SPA140025664</t>
  </si>
  <si>
    <t>1/623</t>
  </si>
  <si>
    <t>ტენიანობის საზომი ხელსაწყო</t>
  </si>
  <si>
    <t>CMR140174355</t>
  </si>
  <si>
    <t xml:space="preserve">სურათი </t>
  </si>
  <si>
    <t>CMR140179411</t>
  </si>
  <si>
    <t>ი.მ. ლელა კაციაშვილი</t>
  </si>
  <si>
    <t>01025001154</t>
  </si>
  <si>
    <t>სურათი "თბილისი"</t>
  </si>
  <si>
    <t>CMR140179417</t>
  </si>
  <si>
    <t>შპს Caucasus Nature Jewels</t>
  </si>
  <si>
    <t>404442386</t>
  </si>
  <si>
    <t>CMR140179391</t>
  </si>
  <si>
    <t>CMR140179399</t>
  </si>
  <si>
    <t>21.11.2014</t>
  </si>
  <si>
    <t>შპს ელ+</t>
  </si>
  <si>
    <t>35100000</t>
  </si>
  <si>
    <t>35111300</t>
  </si>
  <si>
    <t>SPA140024181</t>
  </si>
  <si>
    <t>1/629</t>
  </si>
  <si>
    <t>24.11.2014</t>
  </si>
  <si>
    <t>SPA140023920</t>
  </si>
  <si>
    <t>CMR140179387</t>
  </si>
  <si>
    <t>38300000</t>
  </si>
  <si>
    <t>საზომი ხელსაწყოები</t>
  </si>
  <si>
    <t>38330000</t>
  </si>
  <si>
    <t xml:space="preserve">სიგრძის გასაზომი ხელსაწყოები </t>
  </si>
  <si>
    <t>SPA140025869</t>
  </si>
  <si>
    <t>26.11.2014</t>
  </si>
  <si>
    <t>ავეჯეულობა</t>
  </si>
  <si>
    <t>39221240</t>
  </si>
  <si>
    <t>ძაღლების კვებისათვის გამოსაყენებელი ჯამები</t>
  </si>
  <si>
    <t>SPA140026294</t>
  </si>
  <si>
    <t>SuperFin 6 ქსელური ვერსიის ბაზის განახლება</t>
  </si>
  <si>
    <t>CMR140176368</t>
  </si>
  <si>
    <t>27.11.2014</t>
  </si>
  <si>
    <t>შპს თბილსერვის ჯგუფი</t>
  </si>
  <si>
    <t>206267494</t>
  </si>
  <si>
    <t>90500000²</t>
  </si>
  <si>
    <t>გეზ თბილისის კონტროლის ზონაში არსებული საქონლის განადგურება</t>
  </si>
  <si>
    <t>CMR140178928</t>
  </si>
  <si>
    <t>15.01.2015</t>
  </si>
  <si>
    <t>სამრეწველო ან ლაბორატორიული ქურები, ინსინერატორები და ღუმელები</t>
  </si>
  <si>
    <t>სანთურა (ალექსიძის #1)</t>
  </si>
  <si>
    <t>CMR140182415</t>
  </si>
  <si>
    <t>28.11.2014</t>
  </si>
  <si>
    <t>პირადი ჰიგიენის პროდუქტები</t>
  </si>
  <si>
    <t>ძაღლის მოვლის საშუალებების</t>
  </si>
  <si>
    <t>SPA140026528</t>
  </si>
  <si>
    <t>1/637</t>
  </si>
  <si>
    <t>05.01.2015</t>
  </si>
  <si>
    <t>მანქანა-დანადგარების მონტაჟი</t>
  </si>
  <si>
    <t>სგპ ყაზბეგის გათბობის სისტემის სანთურის მიწოდება-მონტაჟი</t>
  </si>
  <si>
    <t>CMR140179382</t>
  </si>
  <si>
    <t>შპს Green Corner</t>
  </si>
  <si>
    <t>419986233</t>
  </si>
  <si>
    <t>კინოლოგიის ცენტრის მიმდებარე ტერიტორიაზე კეთილმოწყობის სამუშაოები</t>
  </si>
  <si>
    <t>SPA140024758</t>
  </si>
  <si>
    <t>33651690</t>
  </si>
  <si>
    <t>SPA140026532</t>
  </si>
  <si>
    <t>ძაღლის სავარჯიშო აქსესუარები</t>
  </si>
  <si>
    <t>SPA140026428</t>
  </si>
  <si>
    <t>01.12.2014</t>
  </si>
  <si>
    <t>მისაკრავი სტიკერების</t>
  </si>
  <si>
    <t>SPA140026535</t>
  </si>
  <si>
    <t>10.01.2015</t>
  </si>
  <si>
    <t>45331100</t>
  </si>
  <si>
    <t>გათბობის სისტემის სამონტაჟო-სარემონტო სამუშაოები</t>
  </si>
  <si>
    <t>CMR140179383</t>
  </si>
  <si>
    <t>ააიპ საქართველოს სამეცნიერო-საგანმანათლებლო კომპიუტერული ქსელების ასოციაცია "გრენა"</t>
  </si>
  <si>
    <t>48200000</t>
  </si>
  <si>
    <t>ქსელის, ინტერნეტისა და ინტრანეტის პროგრამული პაკეტი</t>
  </si>
  <si>
    <t>ელექტრონული სერვისების უტყუარობისა და სანდოობის დამოწმების უზრუნველმყოფი, 1 ერთეული, კრიპტოგრაფიული უსაფრთხოების wildcard (SSL) სერტიფიკატი, რომლის ხანგრძლივობა უნდა იყოს 1 წელი</t>
  </si>
  <si>
    <t>SPA140026487</t>
  </si>
  <si>
    <t>ი.მ. გია ბაიდარაშვილი</t>
  </si>
  <si>
    <t>01025004093</t>
  </si>
  <si>
    <t>ყაზახეთის დელეგაციის ყავით გამასპინძლება</t>
  </si>
  <si>
    <t>CMR140180791</t>
  </si>
  <si>
    <t>15900000</t>
  </si>
  <si>
    <t>CMR140183200</t>
  </si>
  <si>
    <t>შპს ტექნო სერვისი</t>
  </si>
  <si>
    <t>50323000</t>
  </si>
  <si>
    <t>კომპიუტერის პერიფერიული მოწყობილობის შეკეთება და ტექნიკური მომსახურება  </t>
  </si>
  <si>
    <t>SPA140026463</t>
  </si>
  <si>
    <t>შპს ინტერლიფტი</t>
  </si>
  <si>
    <t>402000810</t>
  </si>
  <si>
    <t>39151100</t>
  </si>
  <si>
    <t xml:space="preserve">სტელაჟები </t>
  </si>
  <si>
    <t>SPA140024655</t>
  </si>
  <si>
    <t>02.12.2014</t>
  </si>
  <si>
    <t>245419033</t>
  </si>
  <si>
    <t>სამშენებლო მანქანები და მოწყობილობები</t>
  </si>
  <si>
    <t>43328100</t>
  </si>
  <si>
    <t>ბათუმის სერვის ცენტრის ელექტრო კარის ჰიდრავლიკური მექანიზმი</t>
  </si>
  <si>
    <t>CMR140182411</t>
  </si>
  <si>
    <t>15.02.2015</t>
  </si>
  <si>
    <t>გადავიდა 2015 წელში</t>
  </si>
  <si>
    <t>03.12.2014</t>
  </si>
  <si>
    <t>34100000¹</t>
  </si>
  <si>
    <t>ძრავიანი სატრანსპორტო საშუალებები</t>
  </si>
  <si>
    <t>34110000</t>
  </si>
  <si>
    <t>მსუბუქი ავტომანქანები</t>
  </si>
  <si>
    <t>CMR140185295</t>
  </si>
  <si>
    <t>შპს პატიო-არტი</t>
  </si>
  <si>
    <t>205262936</t>
  </si>
  <si>
    <t>SPA140026547</t>
  </si>
  <si>
    <t>31524120 31532600</t>
  </si>
  <si>
    <t>ჭერის სანათი                                                                                              ლამპის რეაქტორები</t>
  </si>
  <si>
    <t>SPA140026563</t>
  </si>
  <si>
    <t>CMR140185374</t>
  </si>
  <si>
    <t>63512000</t>
  </si>
  <si>
    <t>ყაზახეთის დელეგაციის ყვარლის ღვინის საცავში ტურისტული ტური</t>
  </si>
  <si>
    <t>CMR140186977</t>
  </si>
  <si>
    <t>შპს საფერავი 2014</t>
  </si>
  <si>
    <t>405024370</t>
  </si>
  <si>
    <t>ყაზახეთის დელეგაცია - რესტორანი "საფერავი"</t>
  </si>
  <si>
    <t>CMR140186980</t>
  </si>
  <si>
    <t>05.12.2014</t>
  </si>
  <si>
    <t>CMR140183206</t>
  </si>
  <si>
    <t>09.12.2014</t>
  </si>
  <si>
    <t>10.12.2015</t>
  </si>
  <si>
    <t>4 მანქანის 12 თვიანი პარკირება</t>
  </si>
  <si>
    <t>CMR140185262</t>
  </si>
  <si>
    <t xml:space="preserve"> გეოლოგიური და გეოფიზიკური ხელსაწყოები</t>
  </si>
  <si>
    <t xml:space="preserve">38294000 </t>
  </si>
  <si>
    <t xml:space="preserve">თეოდოლიტები </t>
  </si>
  <si>
    <t>SPA140027418</t>
  </si>
  <si>
    <t>29.01.2015</t>
  </si>
  <si>
    <t>18934000</t>
  </si>
  <si>
    <t>ბრენდირებული პოლიეთილენის ჩანთების</t>
  </si>
  <si>
    <t>SPA140027088</t>
  </si>
  <si>
    <t>1/660</t>
  </si>
  <si>
    <t>39222120</t>
  </si>
  <si>
    <t>SPA140027293</t>
  </si>
  <si>
    <t>1/661</t>
  </si>
  <si>
    <t>26.01.2015</t>
  </si>
  <si>
    <t>საგადასახადო თვითწებადი ლუქი</t>
  </si>
  <si>
    <t>SPA140027236</t>
  </si>
  <si>
    <t>1/662</t>
  </si>
  <si>
    <t>ბრენდირებული მეხსიერების ბარათი</t>
  </si>
  <si>
    <t>SPA140026053</t>
  </si>
  <si>
    <t>1/663</t>
  </si>
  <si>
    <t>შპს Innovatech</t>
  </si>
  <si>
    <t>404916971</t>
  </si>
  <si>
    <t>31224810</t>
  </si>
  <si>
    <t>დამაგრძელებელი კაბელები</t>
  </si>
  <si>
    <t>200 ცალი</t>
  </si>
  <si>
    <t>SPA140027545</t>
  </si>
  <si>
    <t>1/664</t>
  </si>
  <si>
    <t>11.12.2014</t>
  </si>
  <si>
    <t xml:space="preserve">ბრენდირებული საქაღალდეები </t>
  </si>
  <si>
    <t>SPA140027094</t>
  </si>
  <si>
    <t>1/665</t>
  </si>
  <si>
    <t>73111001</t>
  </si>
  <si>
    <t xml:space="preserve">ცხოველური წარმოშობის სურსათის ლაბორატორიული კვლევა. აჭარის რეგიონი </t>
  </si>
  <si>
    <t>SPA140026163</t>
  </si>
  <si>
    <t>1/666</t>
  </si>
  <si>
    <t>დიზელი L-62: სგპ ნინოწმინდა-9780 ლიტრი; სგპ სარფი-9400 ლიტრი</t>
  </si>
  <si>
    <t>CMR140185256</t>
  </si>
  <si>
    <t>1/667</t>
  </si>
  <si>
    <t>12.12.2014</t>
  </si>
  <si>
    <t>30190000 30192121 30192127 30192130 30192170 30193100 30196300 30199000 30199792</t>
  </si>
  <si>
    <t xml:space="preserve">ბრენდირებული                                                                                                                                                     სხვადასხვა საოფისე მოწყობილობა და საკანცელარიო ნივთები
ბურთულიანი კალმები
კალმის ჩასადებები
ფანქრები
განცხადებების დაფები
მაგიდაზე დასადები ყუთი-ორგანაიზერები
წინადადებების ყუთი
ქაღალდის საკანცელარიო ნივთები
კალენდრები </t>
  </si>
  <si>
    <t>SPA140026039</t>
  </si>
  <si>
    <t>1/668</t>
  </si>
  <si>
    <t>15.12.2014</t>
  </si>
  <si>
    <t xml:space="preserve">სახელიანი ფირფიტები </t>
  </si>
  <si>
    <t>32 ცალი</t>
  </si>
  <si>
    <t>SPA140027871</t>
  </si>
  <si>
    <t>1/669</t>
  </si>
  <si>
    <t>შპს რუსთავის ფოლადი</t>
  </si>
  <si>
    <t>404411908</t>
  </si>
  <si>
    <t>92512100</t>
  </si>
  <si>
    <t>12 ტონა საარქივე მასალის განადგურება</t>
  </si>
  <si>
    <t>CMR140194016</t>
  </si>
  <si>
    <t>1/670</t>
  </si>
  <si>
    <t xml:space="preserve">კომპაქტური დისკები </t>
  </si>
  <si>
    <t>SPA140026565</t>
  </si>
  <si>
    <t>1/671</t>
  </si>
  <si>
    <t>3 ბოთლი "მარანი მუკუზანი"</t>
  </si>
  <si>
    <t>CMR140187260</t>
  </si>
  <si>
    <t>1/672</t>
  </si>
  <si>
    <t>3 სურათი</t>
  </si>
  <si>
    <t>CMR140187881</t>
  </si>
  <si>
    <t>1/673</t>
  </si>
  <si>
    <t>16.12.2014</t>
  </si>
  <si>
    <t>სსიპ ლაბორატორიული კვლევითი ცენტრი</t>
  </si>
  <si>
    <t>ნემატოდების იდენტიფიკაციის ლაბორატორიული კვლევა (აჭარის რეგიონი).</t>
  </si>
  <si>
    <t>SPA140026173</t>
  </si>
  <si>
    <t>1/674</t>
  </si>
  <si>
    <t>CMR140187207</t>
  </si>
  <si>
    <t>1/675</t>
  </si>
  <si>
    <t>79800000</t>
  </si>
  <si>
    <t xml:space="preserve">ბეჭდვა და მასთან დაკავშირებული  მომსახურებები </t>
  </si>
  <si>
    <t>79810000</t>
  </si>
  <si>
    <t>საგადასახადო სამართალდარღვევის ოქმი</t>
  </si>
  <si>
    <t>3000 კომ.</t>
  </si>
  <si>
    <t>CMR140189977</t>
  </si>
  <si>
    <t>1/676</t>
  </si>
  <si>
    <t>43100000</t>
  </si>
  <si>
    <t>სამთო მანქანები</t>
  </si>
  <si>
    <t>43134100</t>
  </si>
  <si>
    <t>მრავალსაფეხურიანი უჟანგავი ტუმბო ტვინით</t>
  </si>
  <si>
    <t>CMR140201158</t>
  </si>
  <si>
    <t>1/677</t>
  </si>
  <si>
    <t>17.12.2014</t>
  </si>
  <si>
    <t>23.01.2015</t>
  </si>
  <si>
    <t>შპს ექსპოგრაფი</t>
  </si>
  <si>
    <t>204488081</t>
  </si>
  <si>
    <t xml:space="preserve">სამშენებლო მასალები და დამხმარე სამშენებლო მასალები </t>
  </si>
  <si>
    <t xml:space="preserve">44170000  44173000 </t>
  </si>
  <si>
    <t xml:space="preserve">სამშენებლო მასალებთან დაკავშირებული ფირფიტები, ფურცლები, ზოლები და ფოლგა
ზოლები </t>
  </si>
  <si>
    <t>324კვ.მ.</t>
  </si>
  <si>
    <t>SPA140028201</t>
  </si>
  <si>
    <t>1/678</t>
  </si>
  <si>
    <t>ცხოველების საკვები</t>
  </si>
  <si>
    <t>SPA140026480</t>
  </si>
  <si>
    <t>1/679</t>
  </si>
  <si>
    <t>შპს პროესკო</t>
  </si>
  <si>
    <t>404378981</t>
  </si>
  <si>
    <t>ბრენდირებული სამკერდე ბეჯი</t>
  </si>
  <si>
    <t>SPA140027084</t>
  </si>
  <si>
    <t>1/680</t>
  </si>
  <si>
    <t>SPA140028262</t>
  </si>
  <si>
    <t>1/681</t>
  </si>
  <si>
    <t>39715220</t>
  </si>
  <si>
    <t xml:space="preserve">ელექტროგამათბობელი მოწყობილობები </t>
  </si>
  <si>
    <t>SPA140028130</t>
  </si>
  <si>
    <t>1/682</t>
  </si>
  <si>
    <t>18.12.2014</t>
  </si>
  <si>
    <t>დიზელი-გარდაბანი, სოფ. მარტყოფი</t>
  </si>
  <si>
    <t>CMR140199436</t>
  </si>
  <si>
    <t>1/683</t>
  </si>
  <si>
    <t>ბრენდირებული სარეკლამო მისაკრავი ეტიკეტები/სტიკერები და ზოლები</t>
  </si>
  <si>
    <t>SPA140027091</t>
  </si>
  <si>
    <t>1/684</t>
  </si>
  <si>
    <t>27.01.2015</t>
  </si>
  <si>
    <t>22320000</t>
  </si>
  <si>
    <t>მისალოცი ბარათები</t>
  </si>
  <si>
    <t>3500 კომპ.</t>
  </si>
  <si>
    <t>CMR140190299</t>
  </si>
  <si>
    <t>1/686</t>
  </si>
  <si>
    <t>22.12.2014</t>
  </si>
  <si>
    <t>ხელსაწყოები, საკეტები, გასაღებები, ანჯამები, დამჭერები, ჯაჭვები და ზამბარები/რესორები</t>
  </si>
  <si>
    <t>44540000</t>
  </si>
  <si>
    <t xml:space="preserve">ჯაჭვი </t>
  </si>
  <si>
    <t>SPA140028397</t>
  </si>
  <si>
    <t>1/690</t>
  </si>
  <si>
    <t>23.12.2014</t>
  </si>
  <si>
    <t>CMR140199550</t>
  </si>
  <si>
    <t>1/694/1</t>
  </si>
  <si>
    <t>24.12.2014</t>
  </si>
  <si>
    <t xml:space="preserve">42924740 </t>
  </si>
  <si>
    <t xml:space="preserve">მაღალი წნევით გამწმენდი დანადგარები </t>
  </si>
  <si>
    <t>SPA140028038</t>
  </si>
  <si>
    <t>1/695</t>
  </si>
  <si>
    <t>51220000</t>
  </si>
  <si>
    <t>მეტალოდეტექტორის მონტაჟი</t>
  </si>
  <si>
    <t>CMR140199542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</si>
</sst>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indexed="8"/>
      <name val="Calibri"/>
      <family val="0"/>
    </font>
    <font>
      <sz val="11"/>
      <color indexed="9"/>
      <name val="Calibri"/>
      <family val="2"/>
    </font>
    <font>
      <sz val="15"/>
      <color indexed="8"/>
      <name val="Calibri"/>
      <family val="2"/>
    </font>
    <font>
      <sz val="10"/>
      <color indexed="8"/>
      <name val="Calibri"/>
      <family val="2"/>
    </font>
    <font>
      <b/>
      <sz val="10"/>
      <color indexed="8"/>
      <name val="Calibri"/>
      <family val="2"/>
    </font>
    <font>
      <sz val="9"/>
      <color indexed="8"/>
      <name val="Calibri"/>
      <family val="2"/>
    </font>
    <font>
      <b/>
      <sz val="10"/>
      <name val="Calibri"/>
      <family val="2"/>
    </font>
    <font>
      <vertAlign val="superscript"/>
      <sz val="11"/>
      <color indexed="9"/>
      <name val="Calibri"/>
      <family val="2"/>
    </font>
    <font>
      <sz val="11"/>
      <name val="Calibri"/>
      <family val="2"/>
    </font>
    <font>
      <sz val="10"/>
      <name val="Calibri"/>
      <family val="2"/>
    </font>
    <font>
      <b/>
      <sz val="9"/>
      <name val="Tahoma"/>
      <family val="2"/>
    </font>
    <font>
      <sz val="9"/>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b/>
      <sz val="10"/>
      <color indexed="62"/>
      <name val="Calibri"/>
      <family val="2"/>
    </font>
    <font>
      <b/>
      <i/>
      <sz val="8"/>
      <color indexed="53"/>
      <name val="Calibri"/>
      <family val="2"/>
    </font>
    <font>
      <b/>
      <sz val="8"/>
      <color indexed="53"/>
      <name val="Calibri"/>
      <family val="2"/>
    </font>
    <font>
      <b/>
      <sz val="10"/>
      <color indexed="12"/>
      <name val="Calibri"/>
      <family val="2"/>
    </font>
    <font>
      <sz val="10"/>
      <color indexed="53"/>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tint="-0.24997000396251678"/>
      <name val="Calibri"/>
      <family val="2"/>
    </font>
    <font>
      <b/>
      <i/>
      <sz val="8"/>
      <color rgb="FFFF0000"/>
      <name val="Calibri"/>
      <family val="2"/>
    </font>
    <font>
      <b/>
      <sz val="8"/>
      <color rgb="FFFF0000"/>
      <name val="Calibri"/>
      <family val="2"/>
    </font>
    <font>
      <sz val="10"/>
      <color theme="1"/>
      <name val="Calibri"/>
      <family val="2"/>
    </font>
    <font>
      <b/>
      <sz val="10"/>
      <color theme="1"/>
      <name val="Calibri"/>
      <family val="2"/>
    </font>
    <font>
      <b/>
      <sz val="10"/>
      <color rgb="FF0066FF"/>
      <name val="Calibri"/>
      <family val="2"/>
    </font>
    <font>
      <sz val="10"/>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thin"/>
      <top/>
      <bottom style="thin"/>
    </border>
    <border>
      <left>
        <color indexed="63"/>
      </left>
      <right>
        <color indexed="63"/>
      </right>
      <top>
        <color indexed="63"/>
      </top>
      <bottom style="double"/>
    </border>
    <border>
      <left style="thin"/>
      <right/>
      <top style="medium"/>
      <bottom style="thin"/>
    </border>
    <border>
      <left/>
      <right style="thin"/>
      <top style="medium"/>
      <bottom style="thin"/>
    </border>
    <border>
      <left style="thin"/>
      <right/>
      <top style="thin"/>
      <bottom/>
    </border>
    <border>
      <left style="thin"/>
      <right style="thin"/>
      <top style="medium"/>
      <bottom style="thin"/>
    </border>
    <border>
      <left style="medium"/>
      <right style="thin"/>
      <top style="medium"/>
      <bottom style="thin"/>
    </border>
    <border>
      <left style="medium"/>
      <right style="thin"/>
      <top style="thin"/>
      <bottom/>
    </border>
    <border>
      <left/>
      <right style="thin"/>
      <top style="thin"/>
      <bottom/>
    </border>
    <border>
      <left style="thin"/>
      <right style="thin"/>
      <top style="medium"/>
      <bottom/>
    </border>
    <border>
      <left style="thin"/>
      <right style="thin"/>
      <top/>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Fill="1" applyAlignment="1" applyProtection="1">
      <alignment/>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0" fillId="6" borderId="10" xfId="0" applyFill="1" applyBorder="1" applyAlignment="1" applyProtection="1">
      <alignment horizontal="center" vertical="center" wrapText="1"/>
      <protection/>
    </xf>
    <xf numFmtId="0" fontId="0" fillId="0" borderId="10" xfId="0"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ill="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4" fillId="0" borderId="0" xfId="0" applyFont="1" applyAlignment="1">
      <alignment horizontal="center" vertical="center" wrapText="1"/>
    </xf>
    <xf numFmtId="0" fontId="50" fillId="6" borderId="11" xfId="0"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49" fontId="4" fillId="6"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3" fontId="51" fillId="0" borderId="13" xfId="0" applyNumberFormat="1" applyFont="1" applyFill="1" applyBorder="1" applyAlignment="1">
      <alignment horizontal="center" vertical="center" wrapText="1"/>
    </xf>
    <xf numFmtId="0" fontId="52" fillId="0" borderId="0" xfId="0" applyFont="1" applyFill="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right" vertical="center" wrapText="1"/>
    </xf>
    <xf numFmtId="0" fontId="3" fillId="0" borderId="14" xfId="0" applyFont="1" applyFill="1" applyBorder="1" applyAlignment="1">
      <alignment horizontal="right" vertical="center" wrapText="1"/>
    </xf>
    <xf numFmtId="0" fontId="3" fillId="0" borderId="14" xfId="0"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3" fontId="3" fillId="0" borderId="14"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4" xfId="0" applyFont="1" applyFill="1" applyBorder="1" applyAlignment="1">
      <alignment horizontal="right" vertical="center" wrapText="1"/>
    </xf>
    <xf numFmtId="0" fontId="3" fillId="0" borderId="0" xfId="0" applyFont="1" applyFill="1" applyAlignment="1">
      <alignment horizontal="right" vertical="center" wrapText="1"/>
    </xf>
    <xf numFmtId="0" fontId="9" fillId="34" borderId="14" xfId="0"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4" fillId="0" borderId="14" xfId="0" applyFont="1" applyFill="1" applyBorder="1" applyAlignment="1">
      <alignment horizontal="right" vertical="center" wrapText="1"/>
    </xf>
    <xf numFmtId="49" fontId="56" fillId="0" borderId="14" xfId="0" applyNumberFormat="1" applyFont="1" applyFill="1" applyBorder="1" applyAlignment="1">
      <alignment horizontal="left"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49" fontId="53" fillId="0" borderId="10" xfId="0" applyNumberFormat="1" applyFont="1" applyBorder="1" applyAlignment="1">
      <alignment horizontal="center" vertical="center" wrapText="1"/>
    </xf>
    <xf numFmtId="3" fontId="53" fillId="0" borderId="10" xfId="0" applyNumberFormat="1" applyFont="1" applyBorder="1" applyAlignment="1">
      <alignment horizontal="center" vertical="center" wrapText="1"/>
    </xf>
    <xf numFmtId="40" fontId="53"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3" fontId="3" fillId="0" borderId="0" xfId="0" applyNumberFormat="1" applyFont="1" applyAlignment="1">
      <alignment horizontal="center" vertical="center" wrapText="1"/>
    </xf>
    <xf numFmtId="4" fontId="3" fillId="0" borderId="0" xfId="0" applyNumberFormat="1" applyFont="1" applyBorder="1" applyAlignment="1">
      <alignment horizontal="center" vertical="center" wrapText="1"/>
    </xf>
    <xf numFmtId="0" fontId="4" fillId="0" borderId="0" xfId="0" applyFont="1" applyAlignment="1">
      <alignment horizontal="right" vertical="center" wrapText="1"/>
    </xf>
    <xf numFmtId="0" fontId="55" fillId="0" borderId="0" xfId="0" applyFont="1" applyAlignment="1">
      <alignment horizontal="right" vertical="center" wrapText="1"/>
    </xf>
    <xf numFmtId="0" fontId="2" fillId="0" borderId="15"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49" fontId="4" fillId="6" borderId="16" xfId="0" applyNumberFormat="1" applyFont="1" applyFill="1" applyBorder="1" applyAlignment="1">
      <alignment horizontal="center" vertical="center" wrapText="1"/>
    </xf>
    <xf numFmtId="49" fontId="4" fillId="6" borderId="17" xfId="0" applyNumberFormat="1" applyFont="1" applyFill="1" applyBorder="1" applyAlignment="1">
      <alignment horizontal="center" vertical="center" wrapText="1"/>
    </xf>
    <xf numFmtId="3" fontId="5" fillId="6" borderId="16" xfId="0" applyNumberFormat="1" applyFont="1" applyFill="1" applyBorder="1" applyAlignment="1">
      <alignment horizontal="center" vertical="center" textRotation="90" wrapText="1"/>
    </xf>
    <xf numFmtId="3" fontId="5" fillId="6" borderId="18" xfId="0" applyNumberFormat="1" applyFont="1" applyFill="1" applyBorder="1" applyAlignment="1">
      <alignment horizontal="center" vertical="center" textRotation="90" wrapText="1"/>
    </xf>
    <xf numFmtId="0" fontId="3" fillId="6" borderId="1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1" xfId="0" applyFont="1" applyFill="1" applyBorder="1" applyAlignment="1">
      <alignment horizontal="center" vertical="center" wrapText="1"/>
    </xf>
    <xf numFmtId="49" fontId="3" fillId="6" borderId="20" xfId="0" applyNumberFormat="1" applyFont="1" applyFill="1" applyBorder="1" applyAlignment="1">
      <alignment horizontal="center" vertical="center" wrapText="1"/>
    </xf>
    <xf numFmtId="49" fontId="4" fillId="6" borderId="21" xfId="0" applyNumberFormat="1" applyFont="1" applyFill="1" applyBorder="1" applyAlignment="1">
      <alignment horizontal="center" vertical="center" wrapText="1"/>
    </xf>
    <xf numFmtId="49" fontId="3" fillId="6" borderId="19" xfId="0" applyNumberFormat="1" applyFont="1" applyFill="1" applyBorder="1" applyAlignment="1">
      <alignment horizontal="center" vertical="center" wrapText="1"/>
    </xf>
    <xf numFmtId="49" fontId="4" fillId="6" borderId="11" xfId="0" applyNumberFormat="1" applyFont="1" applyFill="1" applyBorder="1" applyAlignment="1">
      <alignment horizontal="center" vertical="center" wrapText="1"/>
    </xf>
    <xf numFmtId="0" fontId="4" fillId="6" borderId="17" xfId="0" applyFont="1" applyFill="1" applyBorder="1" applyAlignment="1">
      <alignment horizontal="center" vertical="center" textRotation="90" wrapText="1"/>
    </xf>
    <xf numFmtId="0" fontId="4" fillId="6" borderId="22" xfId="0" applyFont="1" applyFill="1" applyBorder="1" applyAlignment="1">
      <alignment horizontal="center" vertical="center" textRotation="90"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49" fontId="5" fillId="6" borderId="23" xfId="0" applyNumberFormat="1" applyFont="1" applyFill="1" applyBorder="1" applyAlignment="1">
      <alignment horizontal="center" vertical="center" wrapText="1"/>
    </xf>
    <xf numFmtId="49" fontId="5" fillId="6" borderId="24" xfId="0" applyNumberFormat="1" applyFont="1" applyFill="1" applyBorder="1" applyAlignment="1">
      <alignment horizontal="center" vertical="center" wrapText="1"/>
    </xf>
    <xf numFmtId="49" fontId="4" fillId="6" borderId="19" xfId="0" applyNumberFormat="1" applyFont="1" applyFill="1" applyBorder="1" applyAlignment="1">
      <alignment horizontal="center" vertical="center"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00B050"/>
  </sheetPr>
  <dimension ref="A1:R185"/>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13.8515625" defaultRowHeight="15"/>
  <cols>
    <col min="1" max="1" width="12.28125" style="1" customWidth="1"/>
    <col min="2" max="2" width="13.8515625" style="1" customWidth="1"/>
    <col min="3" max="3" width="18.7109375" style="1" bestFit="1" customWidth="1"/>
    <col min="4" max="4" width="12.28125" style="1" customWidth="1"/>
    <col min="5" max="5" width="5.57421875" style="1" customWidth="1"/>
    <col min="6" max="6" width="24.57421875" style="1" customWidth="1"/>
    <col min="7" max="7" width="20.7109375" style="1" bestFit="1" customWidth="1"/>
    <col min="8" max="11" width="5.421875" style="1" customWidth="1"/>
    <col min="12" max="12" width="29.7109375" style="7" customWidth="1"/>
    <col min="13" max="13" width="11.57421875" style="1" customWidth="1"/>
    <col min="14" max="14" width="10.7109375" style="1" customWidth="1"/>
    <col min="15" max="15" width="12.00390625" style="1" customWidth="1"/>
    <col min="16" max="16" width="10.57421875" style="1" customWidth="1"/>
    <col min="17" max="16384" width="13.8515625" style="1" customWidth="1"/>
  </cols>
  <sheetData>
    <row r="1" spans="1:16" ht="30" customHeight="1" thickBot="1">
      <c r="A1" s="54" t="s">
        <v>353</v>
      </c>
      <c r="B1" s="54"/>
      <c r="C1" s="54"/>
      <c r="D1" s="54"/>
      <c r="E1" s="54"/>
      <c r="F1" s="54"/>
      <c r="G1" s="54"/>
      <c r="H1" s="54"/>
      <c r="I1" s="54"/>
      <c r="J1" s="54"/>
      <c r="K1" s="54"/>
      <c r="L1" s="54"/>
      <c r="M1" s="54"/>
      <c r="N1" s="54"/>
      <c r="O1" s="54"/>
      <c r="P1" s="54"/>
    </row>
    <row r="2" spans="1:18" ht="15.75" thickTop="1">
      <c r="A2" s="55" t="s">
        <v>354</v>
      </c>
      <c r="B2" s="55"/>
      <c r="C2" s="55"/>
      <c r="D2" s="55"/>
      <c r="E2" s="55"/>
      <c r="F2" s="55"/>
      <c r="G2" s="55"/>
      <c r="H2" s="55"/>
      <c r="I2" s="55"/>
      <c r="J2" s="55"/>
      <c r="K2" s="55"/>
      <c r="L2" s="55"/>
      <c r="M2" s="55"/>
      <c r="N2" s="55"/>
      <c r="O2" s="55"/>
      <c r="P2" s="55"/>
      <c r="Q2" s="6"/>
      <c r="R2" s="6"/>
    </row>
    <row r="3" ht="15" customHeight="1"/>
    <row r="5" spans="1:16" s="2" customFormat="1" ht="105">
      <c r="A5" s="3" t="s">
        <v>0</v>
      </c>
      <c r="B5" s="3" t="s">
        <v>1</v>
      </c>
      <c r="C5" s="3" t="s">
        <v>2</v>
      </c>
      <c r="D5" s="3" t="s">
        <v>3</v>
      </c>
      <c r="E5" s="3" t="s">
        <v>4</v>
      </c>
      <c r="F5" s="3" t="s">
        <v>5</v>
      </c>
      <c r="G5" s="3" t="s">
        <v>6</v>
      </c>
      <c r="H5" s="3" t="s">
        <v>7</v>
      </c>
      <c r="I5" s="3" t="s">
        <v>8</v>
      </c>
      <c r="J5" s="3" t="s">
        <v>9</v>
      </c>
      <c r="K5" s="3" t="s">
        <v>10</v>
      </c>
      <c r="L5" s="3" t="s">
        <v>11</v>
      </c>
      <c r="M5" s="3" t="s">
        <v>12</v>
      </c>
      <c r="N5" s="3" t="s">
        <v>13</v>
      </c>
      <c r="O5" s="4" t="s">
        <v>14</v>
      </c>
      <c r="P5" s="4" t="s">
        <v>15</v>
      </c>
    </row>
    <row r="6" spans="1:16" ht="30">
      <c r="A6" s="5">
        <v>3100000</v>
      </c>
      <c r="B6" s="5">
        <v>2000</v>
      </c>
      <c r="C6" s="5" t="s">
        <v>16</v>
      </c>
      <c r="D6" s="5" t="s">
        <v>17</v>
      </c>
      <c r="E6" s="5">
        <v>1</v>
      </c>
      <c r="F6" s="5" t="s">
        <v>18</v>
      </c>
      <c r="G6" s="5" t="s">
        <v>19</v>
      </c>
      <c r="H6" s="5">
        <v>0</v>
      </c>
      <c r="I6" s="5">
        <v>0</v>
      </c>
      <c r="J6" s="5">
        <v>0</v>
      </c>
      <c r="K6" s="5">
        <v>0</v>
      </c>
      <c r="L6" s="8"/>
      <c r="M6" s="5" t="s">
        <v>20</v>
      </c>
      <c r="N6" s="5" t="s">
        <v>21</v>
      </c>
      <c r="O6" s="5" t="s">
        <v>20</v>
      </c>
      <c r="P6" s="5" t="s">
        <v>21</v>
      </c>
    </row>
    <row r="7" spans="1:16" ht="30">
      <c r="A7" s="5">
        <v>3100000</v>
      </c>
      <c r="B7" s="5">
        <v>1470</v>
      </c>
      <c r="C7" s="5" t="s">
        <v>16</v>
      </c>
      <c r="D7" s="5" t="s">
        <v>22</v>
      </c>
      <c r="E7" s="5">
        <v>1</v>
      </c>
      <c r="F7" s="5" t="s">
        <v>23</v>
      </c>
      <c r="G7" s="5" t="s">
        <v>19</v>
      </c>
      <c r="H7" s="5">
        <v>0</v>
      </c>
      <c r="I7" s="5">
        <v>0</v>
      </c>
      <c r="J7" s="5">
        <v>0</v>
      </c>
      <c r="K7" s="5">
        <v>0</v>
      </c>
      <c r="L7" s="8"/>
      <c r="M7" s="5" t="s">
        <v>20</v>
      </c>
      <c r="N7" s="5" t="s">
        <v>24</v>
      </c>
      <c r="O7" s="5" t="s">
        <v>20</v>
      </c>
      <c r="P7" s="5" t="s">
        <v>24</v>
      </c>
    </row>
    <row r="8" spans="1:16" ht="120">
      <c r="A8" s="5">
        <v>9100000</v>
      </c>
      <c r="B8" s="5">
        <v>3323000</v>
      </c>
      <c r="C8" s="5" t="s">
        <v>25</v>
      </c>
      <c r="D8" s="5" t="s">
        <v>17</v>
      </c>
      <c r="E8" s="5">
        <v>1</v>
      </c>
      <c r="F8" s="5"/>
      <c r="G8" s="5" t="s">
        <v>19</v>
      </c>
      <c r="H8" s="5">
        <v>0</v>
      </c>
      <c r="I8" s="5">
        <v>0</v>
      </c>
      <c r="J8" s="5">
        <v>0</v>
      </c>
      <c r="K8" s="5">
        <v>0</v>
      </c>
      <c r="L8" s="8" t="s">
        <v>26</v>
      </c>
      <c r="M8" s="5" t="s">
        <v>27</v>
      </c>
      <c r="N8" s="5" t="s">
        <v>28</v>
      </c>
      <c r="O8" s="5" t="s">
        <v>27</v>
      </c>
      <c r="P8" s="5" t="s">
        <v>29</v>
      </c>
    </row>
    <row r="9" spans="1:16" ht="30">
      <c r="A9" s="5">
        <v>9200000</v>
      </c>
      <c r="B9" s="5">
        <v>4000</v>
      </c>
      <c r="C9" s="5" t="s">
        <v>16</v>
      </c>
      <c r="D9" s="5" t="s">
        <v>30</v>
      </c>
      <c r="E9" s="5">
        <v>1</v>
      </c>
      <c r="F9" s="5" t="s">
        <v>18</v>
      </c>
      <c r="G9" s="5" t="s">
        <v>19</v>
      </c>
      <c r="H9" s="5">
        <v>0</v>
      </c>
      <c r="I9" s="5">
        <v>0</v>
      </c>
      <c r="J9" s="5">
        <v>0</v>
      </c>
      <c r="K9" s="5">
        <v>0</v>
      </c>
      <c r="L9" s="8"/>
      <c r="M9" s="5" t="s">
        <v>20</v>
      </c>
      <c r="N9" s="5" t="s">
        <v>31</v>
      </c>
      <c r="O9" s="5" t="s">
        <v>20</v>
      </c>
      <c r="P9" s="5" t="s">
        <v>31</v>
      </c>
    </row>
    <row r="10" spans="1:16" ht="30">
      <c r="A10" s="5">
        <v>14500000</v>
      </c>
      <c r="B10" s="5">
        <v>12000</v>
      </c>
      <c r="C10" s="5" t="s">
        <v>32</v>
      </c>
      <c r="D10" s="5" t="s">
        <v>33</v>
      </c>
      <c r="E10" s="5">
        <v>1</v>
      </c>
      <c r="F10" s="5" t="s">
        <v>18</v>
      </c>
      <c r="G10" s="5" t="s">
        <v>19</v>
      </c>
      <c r="H10" s="5">
        <v>0</v>
      </c>
      <c r="I10" s="5">
        <v>0</v>
      </c>
      <c r="J10" s="5">
        <v>0</v>
      </c>
      <c r="K10" s="5">
        <v>0</v>
      </c>
      <c r="L10" s="8"/>
      <c r="M10" s="5" t="s">
        <v>20</v>
      </c>
      <c r="N10" s="5" t="s">
        <v>34</v>
      </c>
      <c r="O10" s="5" t="s">
        <v>20</v>
      </c>
      <c r="P10" s="5" t="s">
        <v>34</v>
      </c>
    </row>
    <row r="11" spans="1:16" ht="30">
      <c r="A11" s="5">
        <v>15700000</v>
      </c>
      <c r="B11" s="5">
        <v>3420</v>
      </c>
      <c r="C11" s="5" t="s">
        <v>16</v>
      </c>
      <c r="D11" s="5" t="s">
        <v>17</v>
      </c>
      <c r="E11" s="5">
        <v>1</v>
      </c>
      <c r="F11" s="5" t="s">
        <v>18</v>
      </c>
      <c r="G11" s="5" t="s">
        <v>19</v>
      </c>
      <c r="H11" s="5">
        <v>0</v>
      </c>
      <c r="I11" s="5">
        <v>0</v>
      </c>
      <c r="J11" s="5">
        <v>0</v>
      </c>
      <c r="K11" s="5">
        <v>0</v>
      </c>
      <c r="L11" s="8" t="s">
        <v>35</v>
      </c>
      <c r="M11" s="5" t="s">
        <v>20</v>
      </c>
      <c r="N11" s="5" t="s">
        <v>36</v>
      </c>
      <c r="O11" s="5" t="s">
        <v>20</v>
      </c>
      <c r="P11" s="5" t="s">
        <v>37</v>
      </c>
    </row>
    <row r="12" spans="1:16" ht="30">
      <c r="A12" s="5">
        <v>15700000</v>
      </c>
      <c r="B12" s="5">
        <v>21500</v>
      </c>
      <c r="C12" s="5" t="s">
        <v>32</v>
      </c>
      <c r="D12" s="5" t="s">
        <v>33</v>
      </c>
      <c r="E12" s="5">
        <v>1</v>
      </c>
      <c r="F12" s="5" t="s">
        <v>18</v>
      </c>
      <c r="G12" s="5" t="s">
        <v>19</v>
      </c>
      <c r="H12" s="5">
        <v>0</v>
      </c>
      <c r="I12" s="5">
        <v>0</v>
      </c>
      <c r="J12" s="5">
        <v>0</v>
      </c>
      <c r="K12" s="5">
        <v>0</v>
      </c>
      <c r="L12" s="8" t="s">
        <v>38</v>
      </c>
      <c r="M12" s="5" t="s">
        <v>20</v>
      </c>
      <c r="N12" s="5" t="s">
        <v>37</v>
      </c>
      <c r="O12" s="5" t="s">
        <v>27</v>
      </c>
      <c r="P12" s="5" t="s">
        <v>39</v>
      </c>
    </row>
    <row r="13" spans="1:16" ht="30">
      <c r="A13" s="5">
        <v>15800000</v>
      </c>
      <c r="B13" s="5">
        <v>470</v>
      </c>
      <c r="C13" s="5" t="s">
        <v>16</v>
      </c>
      <c r="D13" s="5" t="s">
        <v>22</v>
      </c>
      <c r="E13" s="5">
        <v>1</v>
      </c>
      <c r="F13" s="5" t="s">
        <v>23</v>
      </c>
      <c r="G13" s="5" t="s">
        <v>19</v>
      </c>
      <c r="H13" s="5">
        <v>0</v>
      </c>
      <c r="I13" s="5">
        <v>0</v>
      </c>
      <c r="J13" s="5">
        <v>0</v>
      </c>
      <c r="K13" s="5">
        <v>0</v>
      </c>
      <c r="L13" s="8"/>
      <c r="M13" s="5" t="s">
        <v>20</v>
      </c>
      <c r="N13" s="5" t="s">
        <v>40</v>
      </c>
      <c r="O13" s="5" t="s">
        <v>20</v>
      </c>
      <c r="P13" s="5" t="s">
        <v>40</v>
      </c>
    </row>
    <row r="14" spans="1:16" ht="30">
      <c r="A14" s="5">
        <v>15800000</v>
      </c>
      <c r="B14" s="5">
        <v>4000</v>
      </c>
      <c r="C14" s="5" t="s">
        <v>16</v>
      </c>
      <c r="D14" s="5" t="s">
        <v>33</v>
      </c>
      <c r="E14" s="5">
        <v>1</v>
      </c>
      <c r="F14" s="5" t="s">
        <v>18</v>
      </c>
      <c r="G14" s="5" t="s">
        <v>19</v>
      </c>
      <c r="H14" s="5">
        <v>0</v>
      </c>
      <c r="I14" s="5">
        <v>0</v>
      </c>
      <c r="J14" s="5">
        <v>0</v>
      </c>
      <c r="K14" s="5">
        <v>0</v>
      </c>
      <c r="L14" s="8"/>
      <c r="M14" s="5" t="s">
        <v>20</v>
      </c>
      <c r="N14" s="5" t="s">
        <v>41</v>
      </c>
      <c r="O14" s="5" t="s">
        <v>20</v>
      </c>
      <c r="P14" s="5" t="s">
        <v>41</v>
      </c>
    </row>
    <row r="15" spans="1:16" ht="30">
      <c r="A15" s="5">
        <v>15900000</v>
      </c>
      <c r="B15" s="5">
        <v>10000</v>
      </c>
      <c r="C15" s="5" t="s">
        <v>16</v>
      </c>
      <c r="D15" s="5" t="s">
        <v>17</v>
      </c>
      <c r="E15" s="5">
        <v>1</v>
      </c>
      <c r="F15" s="5" t="s">
        <v>23</v>
      </c>
      <c r="G15" s="5" t="s">
        <v>19</v>
      </c>
      <c r="H15" s="5">
        <v>0</v>
      </c>
      <c r="I15" s="5">
        <v>0</v>
      </c>
      <c r="J15" s="5">
        <v>0</v>
      </c>
      <c r="K15" s="5">
        <v>0</v>
      </c>
      <c r="L15" s="8" t="s">
        <v>42</v>
      </c>
      <c r="M15" s="5" t="s">
        <v>20</v>
      </c>
      <c r="N15" s="5" t="s">
        <v>43</v>
      </c>
      <c r="O15" s="5" t="s">
        <v>20</v>
      </c>
      <c r="P15" s="5" t="s">
        <v>44</v>
      </c>
    </row>
    <row r="16" spans="1:16" ht="30">
      <c r="A16" s="5">
        <v>15900000</v>
      </c>
      <c r="B16" s="5">
        <v>30000</v>
      </c>
      <c r="C16" s="5" t="s">
        <v>32</v>
      </c>
      <c r="D16" s="5" t="s">
        <v>17</v>
      </c>
      <c r="E16" s="5">
        <v>1</v>
      </c>
      <c r="F16" s="5" t="s">
        <v>18</v>
      </c>
      <c r="G16" s="5" t="s">
        <v>19</v>
      </c>
      <c r="H16" s="5">
        <v>0</v>
      </c>
      <c r="I16" s="5">
        <v>0</v>
      </c>
      <c r="J16" s="5">
        <v>0</v>
      </c>
      <c r="K16" s="5">
        <v>0</v>
      </c>
      <c r="L16" s="8"/>
      <c r="M16" s="5" t="s">
        <v>20</v>
      </c>
      <c r="N16" s="5" t="s">
        <v>45</v>
      </c>
      <c r="O16" s="5" t="s">
        <v>20</v>
      </c>
      <c r="P16" s="5" t="s">
        <v>45</v>
      </c>
    </row>
    <row r="17" spans="1:16" ht="30">
      <c r="A17" s="5">
        <v>16300000</v>
      </c>
      <c r="B17" s="5">
        <v>4000</v>
      </c>
      <c r="C17" s="5" t="s">
        <v>16</v>
      </c>
      <c r="D17" s="5" t="s">
        <v>30</v>
      </c>
      <c r="E17" s="5">
        <v>1</v>
      </c>
      <c r="F17" s="5" t="s">
        <v>18</v>
      </c>
      <c r="G17" s="5" t="s">
        <v>19</v>
      </c>
      <c r="H17" s="5">
        <v>0</v>
      </c>
      <c r="I17" s="5">
        <v>0</v>
      </c>
      <c r="J17" s="5">
        <v>0</v>
      </c>
      <c r="K17" s="5">
        <v>0</v>
      </c>
      <c r="L17" s="8"/>
      <c r="M17" s="5" t="s">
        <v>20</v>
      </c>
      <c r="N17" s="5" t="s">
        <v>46</v>
      </c>
      <c r="O17" s="5" t="s">
        <v>20</v>
      </c>
      <c r="P17" s="5" t="s">
        <v>46</v>
      </c>
    </row>
    <row r="18" spans="1:16" ht="30">
      <c r="A18" s="5">
        <v>18100000</v>
      </c>
      <c r="B18" s="5">
        <v>30000</v>
      </c>
      <c r="C18" s="5" t="s">
        <v>32</v>
      </c>
      <c r="D18" s="5" t="s">
        <v>33</v>
      </c>
      <c r="E18" s="5">
        <v>1</v>
      </c>
      <c r="F18" s="5" t="s">
        <v>18</v>
      </c>
      <c r="G18" s="5" t="s">
        <v>19</v>
      </c>
      <c r="H18" s="5">
        <v>0</v>
      </c>
      <c r="I18" s="5">
        <v>0</v>
      </c>
      <c r="J18" s="5">
        <v>0</v>
      </c>
      <c r="K18" s="5">
        <v>0</v>
      </c>
      <c r="L18" s="8"/>
      <c r="M18" s="5" t="s">
        <v>20</v>
      </c>
      <c r="N18" s="5" t="s">
        <v>47</v>
      </c>
      <c r="O18" s="5" t="s">
        <v>20</v>
      </c>
      <c r="P18" s="5" t="s">
        <v>47</v>
      </c>
    </row>
    <row r="19" spans="1:16" ht="90">
      <c r="A19" s="5">
        <v>18200000</v>
      </c>
      <c r="B19" s="5">
        <v>790000</v>
      </c>
      <c r="C19" s="5" t="s">
        <v>48</v>
      </c>
      <c r="D19" s="5" t="s">
        <v>17</v>
      </c>
      <c r="E19" s="5">
        <v>1</v>
      </c>
      <c r="F19" s="5"/>
      <c r="G19" s="5" t="s">
        <v>19</v>
      </c>
      <c r="H19" s="5">
        <v>0</v>
      </c>
      <c r="I19" s="5">
        <v>0</v>
      </c>
      <c r="J19" s="5">
        <v>0</v>
      </c>
      <c r="K19" s="5">
        <v>0</v>
      </c>
      <c r="L19" s="8" t="s">
        <v>49</v>
      </c>
      <c r="M19" s="5" t="s">
        <v>27</v>
      </c>
      <c r="N19" s="5" t="s">
        <v>50</v>
      </c>
      <c r="O19" s="5" t="s">
        <v>27</v>
      </c>
      <c r="P19" s="5" t="s">
        <v>51</v>
      </c>
    </row>
    <row r="20" spans="1:16" ht="30">
      <c r="A20" s="5">
        <v>18300000</v>
      </c>
      <c r="B20" s="5">
        <v>40000</v>
      </c>
      <c r="C20" s="5" t="s">
        <v>32</v>
      </c>
      <c r="D20" s="5" t="s">
        <v>33</v>
      </c>
      <c r="E20" s="5">
        <v>1</v>
      </c>
      <c r="F20" s="5" t="s">
        <v>18</v>
      </c>
      <c r="G20" s="5" t="s">
        <v>19</v>
      </c>
      <c r="H20" s="5">
        <v>0</v>
      </c>
      <c r="I20" s="5">
        <v>0</v>
      </c>
      <c r="J20" s="5">
        <v>0</v>
      </c>
      <c r="K20" s="5">
        <v>0</v>
      </c>
      <c r="L20" s="8" t="s">
        <v>52</v>
      </c>
      <c r="M20" s="5" t="s">
        <v>20</v>
      </c>
      <c r="N20" s="5" t="s">
        <v>53</v>
      </c>
      <c r="O20" s="5" t="s">
        <v>20</v>
      </c>
      <c r="P20" s="5" t="s">
        <v>54</v>
      </c>
    </row>
    <row r="21" spans="1:16" ht="30">
      <c r="A21" s="5">
        <v>18400000</v>
      </c>
      <c r="B21" s="5">
        <v>40000</v>
      </c>
      <c r="C21" s="5" t="s">
        <v>32</v>
      </c>
      <c r="D21" s="5" t="s">
        <v>17</v>
      </c>
      <c r="E21" s="5">
        <v>1</v>
      </c>
      <c r="F21" s="5" t="s">
        <v>18</v>
      </c>
      <c r="G21" s="5" t="s">
        <v>19</v>
      </c>
      <c r="H21" s="5">
        <v>0</v>
      </c>
      <c r="I21" s="5">
        <v>0</v>
      </c>
      <c r="J21" s="5">
        <v>0</v>
      </c>
      <c r="K21" s="5">
        <v>0</v>
      </c>
      <c r="L21" s="8"/>
      <c r="M21" s="5" t="s">
        <v>20</v>
      </c>
      <c r="N21" s="5" t="s">
        <v>55</v>
      </c>
      <c r="O21" s="5" t="s">
        <v>20</v>
      </c>
      <c r="P21" s="5" t="s">
        <v>55</v>
      </c>
    </row>
    <row r="22" spans="1:16" ht="30">
      <c r="A22" s="5">
        <v>18500000</v>
      </c>
      <c r="B22" s="5">
        <v>20000</v>
      </c>
      <c r="C22" s="5" t="s">
        <v>16</v>
      </c>
      <c r="D22" s="5" t="s">
        <v>17</v>
      </c>
      <c r="E22" s="5">
        <v>1</v>
      </c>
      <c r="F22" s="5" t="s">
        <v>23</v>
      </c>
      <c r="G22" s="5" t="s">
        <v>19</v>
      </c>
      <c r="H22" s="5">
        <v>0</v>
      </c>
      <c r="I22" s="5">
        <v>0</v>
      </c>
      <c r="J22" s="5">
        <v>0</v>
      </c>
      <c r="K22" s="5">
        <v>0</v>
      </c>
      <c r="L22" s="8" t="s">
        <v>42</v>
      </c>
      <c r="M22" s="5" t="s">
        <v>20</v>
      </c>
      <c r="N22" s="5" t="s">
        <v>56</v>
      </c>
      <c r="O22" s="5" t="s">
        <v>27</v>
      </c>
      <c r="P22" s="5" t="s">
        <v>57</v>
      </c>
    </row>
    <row r="23" spans="1:16" ht="30">
      <c r="A23" s="5">
        <v>18800000</v>
      </c>
      <c r="B23" s="5">
        <v>130000</v>
      </c>
      <c r="C23" s="5" t="s">
        <v>32</v>
      </c>
      <c r="D23" s="5" t="s">
        <v>17</v>
      </c>
      <c r="E23" s="5">
        <v>1</v>
      </c>
      <c r="F23" s="5" t="s">
        <v>18</v>
      </c>
      <c r="G23" s="5" t="s">
        <v>19</v>
      </c>
      <c r="H23" s="5">
        <v>0</v>
      </c>
      <c r="I23" s="5">
        <v>0</v>
      </c>
      <c r="J23" s="5">
        <v>0</v>
      </c>
      <c r="K23" s="5">
        <v>0</v>
      </c>
      <c r="L23" s="8" t="s">
        <v>58</v>
      </c>
      <c r="M23" s="5" t="s">
        <v>27</v>
      </c>
      <c r="N23" s="5" t="s">
        <v>59</v>
      </c>
      <c r="O23" s="5" t="s">
        <v>20</v>
      </c>
      <c r="P23" s="5" t="s">
        <v>60</v>
      </c>
    </row>
    <row r="24" spans="1:16" ht="30">
      <c r="A24" s="5">
        <v>18900000</v>
      </c>
      <c r="B24" s="5">
        <v>110000</v>
      </c>
      <c r="C24" s="5" t="s">
        <v>32</v>
      </c>
      <c r="D24" s="5" t="s">
        <v>17</v>
      </c>
      <c r="E24" s="5">
        <v>1</v>
      </c>
      <c r="F24" s="5" t="s">
        <v>18</v>
      </c>
      <c r="G24" s="5" t="s">
        <v>19</v>
      </c>
      <c r="H24" s="5">
        <v>0</v>
      </c>
      <c r="I24" s="5">
        <v>0</v>
      </c>
      <c r="J24" s="5">
        <v>0</v>
      </c>
      <c r="K24" s="5">
        <v>0</v>
      </c>
      <c r="L24" s="8" t="s">
        <v>52</v>
      </c>
      <c r="M24" s="5" t="s">
        <v>27</v>
      </c>
      <c r="N24" s="5" t="s">
        <v>61</v>
      </c>
      <c r="O24" s="5" t="s">
        <v>27</v>
      </c>
      <c r="P24" s="5" t="s">
        <v>62</v>
      </c>
    </row>
    <row r="25" spans="1:16" ht="45">
      <c r="A25" s="5">
        <v>19200000</v>
      </c>
      <c r="B25" s="5">
        <v>3300</v>
      </c>
      <c r="C25" s="5" t="s">
        <v>16</v>
      </c>
      <c r="D25" s="5" t="s">
        <v>33</v>
      </c>
      <c r="E25" s="5">
        <v>1</v>
      </c>
      <c r="F25" s="5" t="s">
        <v>18</v>
      </c>
      <c r="G25" s="5" t="s">
        <v>19</v>
      </c>
      <c r="H25" s="5">
        <v>0</v>
      </c>
      <c r="I25" s="5">
        <v>0</v>
      </c>
      <c r="J25" s="5">
        <v>0</v>
      </c>
      <c r="K25" s="5">
        <v>0</v>
      </c>
      <c r="L25" s="8"/>
      <c r="M25" s="5" t="s">
        <v>63</v>
      </c>
      <c r="N25" s="5" t="s">
        <v>64</v>
      </c>
      <c r="O25" s="5" t="s">
        <v>63</v>
      </c>
      <c r="P25" s="5" t="s">
        <v>64</v>
      </c>
    </row>
    <row r="26" spans="1:16" ht="30">
      <c r="A26" s="5">
        <v>19600000</v>
      </c>
      <c r="B26" s="5">
        <v>10000</v>
      </c>
      <c r="C26" s="5" t="s">
        <v>32</v>
      </c>
      <c r="D26" s="5" t="s">
        <v>30</v>
      </c>
      <c r="E26" s="5">
        <v>1</v>
      </c>
      <c r="F26" s="5" t="s">
        <v>18</v>
      </c>
      <c r="G26" s="5" t="s">
        <v>19</v>
      </c>
      <c r="H26" s="5">
        <v>0</v>
      </c>
      <c r="I26" s="5">
        <v>0</v>
      </c>
      <c r="J26" s="5">
        <v>0</v>
      </c>
      <c r="K26" s="5">
        <v>0</v>
      </c>
      <c r="L26" s="8"/>
      <c r="M26" s="5" t="s">
        <v>20</v>
      </c>
      <c r="N26" s="5" t="s">
        <v>65</v>
      </c>
      <c r="O26" s="5" t="s">
        <v>20</v>
      </c>
      <c r="P26" s="5" t="s">
        <v>65</v>
      </c>
    </row>
    <row r="27" spans="1:16" ht="30">
      <c r="A27" s="5">
        <v>22100000</v>
      </c>
      <c r="B27" s="5">
        <v>5000</v>
      </c>
      <c r="C27" s="5" t="s">
        <v>16</v>
      </c>
      <c r="D27" s="5" t="s">
        <v>66</v>
      </c>
      <c r="E27" s="5">
        <v>1</v>
      </c>
      <c r="F27" s="5" t="s">
        <v>67</v>
      </c>
      <c r="G27" s="5" t="s">
        <v>19</v>
      </c>
      <c r="H27" s="5">
        <v>0</v>
      </c>
      <c r="I27" s="5">
        <v>0</v>
      </c>
      <c r="J27" s="5">
        <v>0</v>
      </c>
      <c r="K27" s="5">
        <v>0</v>
      </c>
      <c r="L27" s="8"/>
      <c r="M27" s="5" t="s">
        <v>20</v>
      </c>
      <c r="N27" s="5" t="s">
        <v>68</v>
      </c>
      <c r="O27" s="5" t="s">
        <v>20</v>
      </c>
      <c r="P27" s="5" t="s">
        <v>68</v>
      </c>
    </row>
    <row r="28" spans="1:16" ht="45">
      <c r="A28" s="5">
        <v>22100000</v>
      </c>
      <c r="B28" s="5">
        <v>13000</v>
      </c>
      <c r="C28" s="5" t="s">
        <v>32</v>
      </c>
      <c r="D28" s="5" t="s">
        <v>17</v>
      </c>
      <c r="E28" s="5">
        <v>1</v>
      </c>
      <c r="F28" s="5" t="s">
        <v>18</v>
      </c>
      <c r="G28" s="5" t="s">
        <v>19</v>
      </c>
      <c r="H28" s="5">
        <v>0</v>
      </c>
      <c r="I28" s="5">
        <v>0</v>
      </c>
      <c r="J28" s="5">
        <v>0</v>
      </c>
      <c r="K28" s="5">
        <v>0</v>
      </c>
      <c r="L28" s="8" t="s">
        <v>69</v>
      </c>
      <c r="M28" s="5" t="s">
        <v>20</v>
      </c>
      <c r="N28" s="5" t="s">
        <v>70</v>
      </c>
      <c r="O28" s="5" t="s">
        <v>27</v>
      </c>
      <c r="P28" s="5" t="s">
        <v>71</v>
      </c>
    </row>
    <row r="29" spans="1:16" ht="30">
      <c r="A29" s="5">
        <v>22200000</v>
      </c>
      <c r="B29" s="5">
        <v>4500</v>
      </c>
      <c r="C29" s="5" t="s">
        <v>16</v>
      </c>
      <c r="D29" s="5" t="s">
        <v>17</v>
      </c>
      <c r="E29" s="5">
        <v>1</v>
      </c>
      <c r="F29" s="5" t="s">
        <v>18</v>
      </c>
      <c r="G29" s="5" t="s">
        <v>19</v>
      </c>
      <c r="H29" s="5">
        <v>0</v>
      </c>
      <c r="I29" s="5">
        <v>0</v>
      </c>
      <c r="J29" s="5">
        <v>0</v>
      </c>
      <c r="K29" s="5">
        <v>0</v>
      </c>
      <c r="L29" s="8" t="s">
        <v>52</v>
      </c>
      <c r="M29" s="5" t="s">
        <v>20</v>
      </c>
      <c r="N29" s="5" t="s">
        <v>72</v>
      </c>
      <c r="O29" s="5" t="s">
        <v>20</v>
      </c>
      <c r="P29" s="5" t="s">
        <v>73</v>
      </c>
    </row>
    <row r="30" spans="1:16" ht="30">
      <c r="A30" s="5">
        <v>22300000</v>
      </c>
      <c r="B30" s="5">
        <v>4900</v>
      </c>
      <c r="C30" s="5" t="s">
        <v>16</v>
      </c>
      <c r="D30" s="5" t="s">
        <v>17</v>
      </c>
      <c r="E30" s="5">
        <v>1</v>
      </c>
      <c r="F30" s="5" t="s">
        <v>18</v>
      </c>
      <c r="G30" s="5" t="s">
        <v>19</v>
      </c>
      <c r="H30" s="5">
        <v>0</v>
      </c>
      <c r="I30" s="5">
        <v>0</v>
      </c>
      <c r="J30" s="5">
        <v>0</v>
      </c>
      <c r="K30" s="5">
        <v>0</v>
      </c>
      <c r="L30" s="8" t="s">
        <v>38</v>
      </c>
      <c r="M30" s="5" t="s">
        <v>20</v>
      </c>
      <c r="N30" s="5" t="s">
        <v>74</v>
      </c>
      <c r="O30" s="5" t="s">
        <v>27</v>
      </c>
      <c r="P30" s="5" t="s">
        <v>75</v>
      </c>
    </row>
    <row r="31" spans="1:16" ht="30">
      <c r="A31" s="5">
        <v>22400000</v>
      </c>
      <c r="B31" s="5">
        <v>185000</v>
      </c>
      <c r="C31" s="5" t="s">
        <v>32</v>
      </c>
      <c r="D31" s="5" t="s">
        <v>17</v>
      </c>
      <c r="E31" s="5">
        <v>1</v>
      </c>
      <c r="F31" s="5" t="s">
        <v>18</v>
      </c>
      <c r="G31" s="5" t="s">
        <v>19</v>
      </c>
      <c r="H31" s="5">
        <v>0</v>
      </c>
      <c r="I31" s="5">
        <v>0</v>
      </c>
      <c r="J31" s="5">
        <v>0</v>
      </c>
      <c r="K31" s="5">
        <v>0</v>
      </c>
      <c r="L31" s="8" t="s">
        <v>52</v>
      </c>
      <c r="M31" s="5" t="s">
        <v>27</v>
      </c>
      <c r="N31" s="5" t="s">
        <v>76</v>
      </c>
      <c r="O31" s="5" t="s">
        <v>27</v>
      </c>
      <c r="P31" s="5" t="s">
        <v>39</v>
      </c>
    </row>
    <row r="32" spans="1:16" ht="30">
      <c r="A32" s="5">
        <v>22800000</v>
      </c>
      <c r="B32" s="5">
        <v>120000</v>
      </c>
      <c r="C32" s="5" t="s">
        <v>32</v>
      </c>
      <c r="D32" s="5" t="s">
        <v>17</v>
      </c>
      <c r="E32" s="5">
        <v>1</v>
      </c>
      <c r="F32" s="5" t="s">
        <v>18</v>
      </c>
      <c r="G32" s="5" t="s">
        <v>19</v>
      </c>
      <c r="H32" s="5">
        <v>0</v>
      </c>
      <c r="I32" s="5">
        <v>0</v>
      </c>
      <c r="J32" s="5">
        <v>0</v>
      </c>
      <c r="K32" s="5">
        <v>0</v>
      </c>
      <c r="L32" s="8" t="s">
        <v>77</v>
      </c>
      <c r="M32" s="5" t="s">
        <v>27</v>
      </c>
      <c r="N32" s="5" t="s">
        <v>78</v>
      </c>
      <c r="O32" s="5" t="s">
        <v>20</v>
      </c>
      <c r="P32" s="5" t="s">
        <v>79</v>
      </c>
    </row>
    <row r="33" spans="1:16" ht="30">
      <c r="A33" s="5">
        <v>22900000</v>
      </c>
      <c r="B33" s="5">
        <v>4500</v>
      </c>
      <c r="C33" s="5" t="s">
        <v>16</v>
      </c>
      <c r="D33" s="5" t="s">
        <v>17</v>
      </c>
      <c r="E33" s="5">
        <v>1</v>
      </c>
      <c r="F33" s="5" t="s">
        <v>18</v>
      </c>
      <c r="G33" s="5" t="s">
        <v>19</v>
      </c>
      <c r="H33" s="5">
        <v>0</v>
      </c>
      <c r="I33" s="5">
        <v>0</v>
      </c>
      <c r="J33" s="5">
        <v>0</v>
      </c>
      <c r="K33" s="5">
        <v>0</v>
      </c>
      <c r="L33" s="8"/>
      <c r="M33" s="5" t="s">
        <v>20</v>
      </c>
      <c r="N33" s="5" t="s">
        <v>80</v>
      </c>
      <c r="O33" s="5" t="s">
        <v>20</v>
      </c>
      <c r="P33" s="5" t="s">
        <v>80</v>
      </c>
    </row>
    <row r="34" spans="1:16" ht="30">
      <c r="A34" s="5">
        <v>24300000</v>
      </c>
      <c r="B34" s="5">
        <v>4900</v>
      </c>
      <c r="C34" s="5" t="s">
        <v>16</v>
      </c>
      <c r="D34" s="5" t="s">
        <v>33</v>
      </c>
      <c r="E34" s="5">
        <v>1</v>
      </c>
      <c r="F34" s="5" t="s">
        <v>18</v>
      </c>
      <c r="G34" s="5" t="s">
        <v>19</v>
      </c>
      <c r="H34" s="5">
        <v>0</v>
      </c>
      <c r="I34" s="5">
        <v>0</v>
      </c>
      <c r="J34" s="5">
        <v>0</v>
      </c>
      <c r="K34" s="5">
        <v>0</v>
      </c>
      <c r="L34" s="8" t="s">
        <v>52</v>
      </c>
      <c r="M34" s="5" t="s">
        <v>20</v>
      </c>
      <c r="N34" s="5" t="s">
        <v>81</v>
      </c>
      <c r="O34" s="5" t="s">
        <v>20</v>
      </c>
      <c r="P34" s="5" t="s">
        <v>82</v>
      </c>
    </row>
    <row r="35" spans="1:16" ht="30">
      <c r="A35" s="5">
        <v>24900000</v>
      </c>
      <c r="B35" s="5">
        <v>20000</v>
      </c>
      <c r="C35" s="5" t="s">
        <v>32</v>
      </c>
      <c r="D35" s="5" t="s">
        <v>33</v>
      </c>
      <c r="E35" s="5">
        <v>1</v>
      </c>
      <c r="F35" s="5" t="s">
        <v>18</v>
      </c>
      <c r="G35" s="5" t="s">
        <v>19</v>
      </c>
      <c r="H35" s="5">
        <v>0</v>
      </c>
      <c r="I35" s="5">
        <v>0</v>
      </c>
      <c r="J35" s="5">
        <v>0</v>
      </c>
      <c r="K35" s="5">
        <v>0</v>
      </c>
      <c r="L35" s="8"/>
      <c r="M35" s="5" t="s">
        <v>20</v>
      </c>
      <c r="N35" s="5" t="s">
        <v>83</v>
      </c>
      <c r="O35" s="5" t="s">
        <v>20</v>
      </c>
      <c r="P35" s="5" t="s">
        <v>83</v>
      </c>
    </row>
    <row r="36" spans="1:16" ht="30">
      <c r="A36" s="5">
        <v>30100000</v>
      </c>
      <c r="B36" s="5">
        <v>1160000</v>
      </c>
      <c r="C36" s="5" t="s">
        <v>48</v>
      </c>
      <c r="D36" s="5" t="s">
        <v>17</v>
      </c>
      <c r="E36" s="5">
        <v>1</v>
      </c>
      <c r="F36" s="5"/>
      <c r="G36" s="5" t="s">
        <v>19</v>
      </c>
      <c r="H36" s="5">
        <v>0</v>
      </c>
      <c r="I36" s="5">
        <v>0</v>
      </c>
      <c r="J36" s="5">
        <v>0</v>
      </c>
      <c r="K36" s="5">
        <v>0</v>
      </c>
      <c r="L36" s="8" t="s">
        <v>52</v>
      </c>
      <c r="M36" s="5" t="s">
        <v>27</v>
      </c>
      <c r="N36" s="5" t="s">
        <v>84</v>
      </c>
      <c r="O36" s="5" t="s">
        <v>20</v>
      </c>
      <c r="P36" s="5" t="s">
        <v>85</v>
      </c>
    </row>
    <row r="37" spans="1:16" ht="45">
      <c r="A37" s="5">
        <v>30100000</v>
      </c>
      <c r="B37" s="5">
        <v>6240</v>
      </c>
      <c r="C37" s="5" t="s">
        <v>16</v>
      </c>
      <c r="D37" s="5" t="s">
        <v>22</v>
      </c>
      <c r="E37" s="5">
        <v>1</v>
      </c>
      <c r="F37" s="5" t="s">
        <v>86</v>
      </c>
      <c r="G37" s="5" t="s">
        <v>19</v>
      </c>
      <c r="H37" s="5">
        <v>0</v>
      </c>
      <c r="I37" s="5">
        <v>0</v>
      </c>
      <c r="J37" s="5">
        <v>0</v>
      </c>
      <c r="K37" s="5">
        <v>0</v>
      </c>
      <c r="L37" s="8"/>
      <c r="M37" s="5" t="s">
        <v>63</v>
      </c>
      <c r="N37" s="5" t="s">
        <v>87</v>
      </c>
      <c r="O37" s="5" t="s">
        <v>63</v>
      </c>
      <c r="P37" s="5" t="s">
        <v>87</v>
      </c>
    </row>
    <row r="38" spans="1:16" ht="30">
      <c r="A38" s="5">
        <v>30100000</v>
      </c>
      <c r="B38" s="5">
        <v>498</v>
      </c>
      <c r="C38" s="5" t="s">
        <v>16</v>
      </c>
      <c r="D38" s="5" t="s">
        <v>22</v>
      </c>
      <c r="E38" s="5">
        <v>1</v>
      </c>
      <c r="F38" s="5" t="s">
        <v>88</v>
      </c>
      <c r="G38" s="5" t="s">
        <v>19</v>
      </c>
      <c r="H38" s="5">
        <v>0</v>
      </c>
      <c r="I38" s="5">
        <v>0</v>
      </c>
      <c r="J38" s="5">
        <v>0</v>
      </c>
      <c r="K38" s="5">
        <v>0</v>
      </c>
      <c r="L38" s="8"/>
      <c r="M38" s="5" t="s">
        <v>20</v>
      </c>
      <c r="N38" s="5" t="s">
        <v>89</v>
      </c>
      <c r="O38" s="5" t="s">
        <v>20</v>
      </c>
      <c r="P38" s="5" t="s">
        <v>89</v>
      </c>
    </row>
    <row r="39" spans="1:16" ht="30">
      <c r="A39" s="5">
        <v>30100000</v>
      </c>
      <c r="B39" s="5">
        <v>200000</v>
      </c>
      <c r="C39" s="5" t="s">
        <v>25</v>
      </c>
      <c r="D39" s="5" t="s">
        <v>30</v>
      </c>
      <c r="E39" s="5">
        <v>1</v>
      </c>
      <c r="F39" s="5"/>
      <c r="G39" s="5" t="s">
        <v>19</v>
      </c>
      <c r="H39" s="5">
        <v>0</v>
      </c>
      <c r="I39" s="5">
        <v>0</v>
      </c>
      <c r="J39" s="5">
        <v>0</v>
      </c>
      <c r="K39" s="5">
        <v>0</v>
      </c>
      <c r="L39" s="8"/>
      <c r="M39" s="5" t="s">
        <v>20</v>
      </c>
      <c r="N39" s="5" t="s">
        <v>90</v>
      </c>
      <c r="O39" s="5" t="s">
        <v>20</v>
      </c>
      <c r="P39" s="5" t="s">
        <v>90</v>
      </c>
    </row>
    <row r="40" spans="1:16" ht="30">
      <c r="A40" s="5">
        <v>30200000</v>
      </c>
      <c r="B40" s="5">
        <v>77300</v>
      </c>
      <c r="C40" s="5" t="s">
        <v>16</v>
      </c>
      <c r="D40" s="5" t="s">
        <v>91</v>
      </c>
      <c r="E40" s="5">
        <v>1</v>
      </c>
      <c r="F40" s="5" t="s">
        <v>88</v>
      </c>
      <c r="G40" s="5" t="s">
        <v>19</v>
      </c>
      <c r="H40" s="5">
        <v>0</v>
      </c>
      <c r="I40" s="5">
        <v>0</v>
      </c>
      <c r="J40" s="5">
        <v>0</v>
      </c>
      <c r="K40" s="5">
        <v>0</v>
      </c>
      <c r="L40" s="8"/>
      <c r="M40" s="5" t="s">
        <v>27</v>
      </c>
      <c r="N40" s="5" t="s">
        <v>92</v>
      </c>
      <c r="O40" s="5" t="s">
        <v>27</v>
      </c>
      <c r="P40" s="5" t="s">
        <v>92</v>
      </c>
    </row>
    <row r="41" spans="1:16" ht="30">
      <c r="A41" s="5">
        <v>30200000</v>
      </c>
      <c r="B41" s="5">
        <v>156598</v>
      </c>
      <c r="C41" s="5" t="s">
        <v>25</v>
      </c>
      <c r="D41" s="5" t="s">
        <v>93</v>
      </c>
      <c r="E41" s="5">
        <v>1</v>
      </c>
      <c r="F41" s="5"/>
      <c r="G41" s="5" t="s">
        <v>19</v>
      </c>
      <c r="H41" s="5">
        <v>0</v>
      </c>
      <c r="I41" s="5">
        <v>0</v>
      </c>
      <c r="J41" s="5">
        <v>0</v>
      </c>
      <c r="K41" s="5">
        <v>0</v>
      </c>
      <c r="L41" s="8" t="s">
        <v>94</v>
      </c>
      <c r="M41" s="5" t="s">
        <v>20</v>
      </c>
      <c r="N41" s="5" t="s">
        <v>95</v>
      </c>
      <c r="O41" s="5" t="s">
        <v>27</v>
      </c>
      <c r="P41" s="5" t="s">
        <v>96</v>
      </c>
    </row>
    <row r="42" spans="1:16" ht="90">
      <c r="A42" s="5">
        <v>30200000</v>
      </c>
      <c r="B42" s="5">
        <v>550000</v>
      </c>
      <c r="C42" s="5" t="s">
        <v>48</v>
      </c>
      <c r="D42" s="5" t="s">
        <v>17</v>
      </c>
      <c r="E42" s="5">
        <v>1</v>
      </c>
      <c r="F42" s="5"/>
      <c r="G42" s="5" t="s">
        <v>19</v>
      </c>
      <c r="H42" s="5">
        <v>0</v>
      </c>
      <c r="I42" s="5">
        <v>0</v>
      </c>
      <c r="J42" s="5">
        <v>0</v>
      </c>
      <c r="K42" s="5">
        <v>0</v>
      </c>
      <c r="L42" s="8" t="s">
        <v>97</v>
      </c>
      <c r="M42" s="5" t="s">
        <v>27</v>
      </c>
      <c r="N42" s="5" t="s">
        <v>98</v>
      </c>
      <c r="O42" s="5" t="s">
        <v>27</v>
      </c>
      <c r="P42" s="5" t="s">
        <v>99</v>
      </c>
    </row>
    <row r="43" spans="1:16" ht="30">
      <c r="A43" s="5">
        <v>30200000</v>
      </c>
      <c r="B43" s="5">
        <v>4335</v>
      </c>
      <c r="C43" s="5" t="s">
        <v>16</v>
      </c>
      <c r="D43" s="5" t="s">
        <v>22</v>
      </c>
      <c r="E43" s="5">
        <v>1</v>
      </c>
      <c r="F43" s="5" t="s">
        <v>23</v>
      </c>
      <c r="G43" s="5" t="s">
        <v>19</v>
      </c>
      <c r="H43" s="5">
        <v>0</v>
      </c>
      <c r="I43" s="5">
        <v>0</v>
      </c>
      <c r="J43" s="5">
        <v>0</v>
      </c>
      <c r="K43" s="5">
        <v>0</v>
      </c>
      <c r="L43" s="8"/>
      <c r="M43" s="5" t="s">
        <v>20</v>
      </c>
      <c r="N43" s="5" t="s">
        <v>100</v>
      </c>
      <c r="O43" s="5" t="s">
        <v>20</v>
      </c>
      <c r="P43" s="5" t="s">
        <v>100</v>
      </c>
    </row>
    <row r="44" spans="1:16" ht="75">
      <c r="A44" s="5">
        <v>31100000</v>
      </c>
      <c r="B44" s="5">
        <v>446700</v>
      </c>
      <c r="C44" s="5" t="s">
        <v>48</v>
      </c>
      <c r="D44" s="5" t="s">
        <v>17</v>
      </c>
      <c r="E44" s="5">
        <v>1</v>
      </c>
      <c r="F44" s="5"/>
      <c r="G44" s="5" t="s">
        <v>19</v>
      </c>
      <c r="H44" s="5">
        <v>0</v>
      </c>
      <c r="I44" s="5">
        <v>0</v>
      </c>
      <c r="J44" s="5">
        <v>0</v>
      </c>
      <c r="K44" s="5">
        <v>0</v>
      </c>
      <c r="L44" s="8" t="s">
        <v>101</v>
      </c>
      <c r="M44" s="5" t="s">
        <v>27</v>
      </c>
      <c r="N44" s="5" t="s">
        <v>102</v>
      </c>
      <c r="O44" s="5" t="s">
        <v>27</v>
      </c>
      <c r="P44" s="5" t="s">
        <v>103</v>
      </c>
    </row>
    <row r="45" spans="1:16" ht="105">
      <c r="A45" s="5">
        <v>31200000</v>
      </c>
      <c r="B45" s="5">
        <v>4700</v>
      </c>
      <c r="C45" s="5" t="s">
        <v>16</v>
      </c>
      <c r="D45" s="5" t="s">
        <v>17</v>
      </c>
      <c r="E45" s="5">
        <v>1</v>
      </c>
      <c r="F45" s="5" t="s">
        <v>18</v>
      </c>
      <c r="G45" s="5" t="s">
        <v>19</v>
      </c>
      <c r="H45" s="5">
        <v>0</v>
      </c>
      <c r="I45" s="5">
        <v>0</v>
      </c>
      <c r="J45" s="5">
        <v>0</v>
      </c>
      <c r="K45" s="5">
        <v>0</v>
      </c>
      <c r="L45" s="8" t="s">
        <v>104</v>
      </c>
      <c r="M45" s="5" t="s">
        <v>20</v>
      </c>
      <c r="N45" s="5" t="s">
        <v>105</v>
      </c>
      <c r="O45" s="5" t="s">
        <v>20</v>
      </c>
      <c r="P45" s="5" t="s">
        <v>106</v>
      </c>
    </row>
    <row r="46" spans="1:16" ht="30">
      <c r="A46" s="5">
        <v>31200000</v>
      </c>
      <c r="B46" s="5">
        <v>50000</v>
      </c>
      <c r="C46" s="5" t="s">
        <v>32</v>
      </c>
      <c r="D46" s="5" t="s">
        <v>30</v>
      </c>
      <c r="E46" s="5">
        <v>1</v>
      </c>
      <c r="F46" s="5" t="s">
        <v>18</v>
      </c>
      <c r="G46" s="5" t="s">
        <v>19</v>
      </c>
      <c r="H46" s="5">
        <v>0</v>
      </c>
      <c r="I46" s="5">
        <v>0</v>
      </c>
      <c r="J46" s="5">
        <v>0</v>
      </c>
      <c r="K46" s="5">
        <v>0</v>
      </c>
      <c r="L46" s="8"/>
      <c r="M46" s="5" t="s">
        <v>20</v>
      </c>
      <c r="N46" s="5" t="s">
        <v>107</v>
      </c>
      <c r="O46" s="5" t="s">
        <v>20</v>
      </c>
      <c r="P46" s="5" t="s">
        <v>107</v>
      </c>
    </row>
    <row r="47" spans="1:16" ht="30">
      <c r="A47" s="5">
        <v>31300000</v>
      </c>
      <c r="B47" s="5">
        <v>150000</v>
      </c>
      <c r="C47" s="5" t="s">
        <v>32</v>
      </c>
      <c r="D47" s="5" t="s">
        <v>33</v>
      </c>
      <c r="E47" s="5">
        <v>1</v>
      </c>
      <c r="F47" s="5" t="s">
        <v>18</v>
      </c>
      <c r="G47" s="5" t="s">
        <v>19</v>
      </c>
      <c r="H47" s="5">
        <v>0</v>
      </c>
      <c r="I47" s="5">
        <v>0</v>
      </c>
      <c r="J47" s="5">
        <v>0</v>
      </c>
      <c r="K47" s="5">
        <v>0</v>
      </c>
      <c r="L47" s="8" t="s">
        <v>42</v>
      </c>
      <c r="M47" s="5" t="s">
        <v>20</v>
      </c>
      <c r="N47" s="5" t="s">
        <v>108</v>
      </c>
      <c r="O47" s="5" t="s">
        <v>20</v>
      </c>
      <c r="P47" s="5" t="s">
        <v>106</v>
      </c>
    </row>
    <row r="48" spans="1:16" ht="45">
      <c r="A48" s="5">
        <v>31300000</v>
      </c>
      <c r="B48" s="5">
        <v>1816</v>
      </c>
      <c r="C48" s="5" t="s">
        <v>16</v>
      </c>
      <c r="D48" s="5" t="s">
        <v>17</v>
      </c>
      <c r="E48" s="5">
        <v>1</v>
      </c>
      <c r="F48" s="5" t="s">
        <v>18</v>
      </c>
      <c r="G48" s="5" t="s">
        <v>19</v>
      </c>
      <c r="H48" s="5">
        <v>0</v>
      </c>
      <c r="I48" s="5">
        <v>0</v>
      </c>
      <c r="J48" s="5">
        <v>0</v>
      </c>
      <c r="K48" s="5">
        <v>0</v>
      </c>
      <c r="L48" s="8" t="s">
        <v>109</v>
      </c>
      <c r="M48" s="5" t="s">
        <v>63</v>
      </c>
      <c r="N48" s="5" t="s">
        <v>110</v>
      </c>
      <c r="O48" s="5" t="s">
        <v>20</v>
      </c>
      <c r="P48" s="5" t="s">
        <v>111</v>
      </c>
    </row>
    <row r="49" spans="1:16" ht="45">
      <c r="A49" s="5">
        <v>31400000</v>
      </c>
      <c r="B49" s="5">
        <v>4990</v>
      </c>
      <c r="C49" s="5" t="s">
        <v>16</v>
      </c>
      <c r="D49" s="5" t="s">
        <v>17</v>
      </c>
      <c r="E49" s="5">
        <v>1</v>
      </c>
      <c r="F49" s="5" t="s">
        <v>18</v>
      </c>
      <c r="G49" s="5" t="s">
        <v>19</v>
      </c>
      <c r="H49" s="5">
        <v>0</v>
      </c>
      <c r="I49" s="5">
        <v>0</v>
      </c>
      <c r="J49" s="5">
        <v>0</v>
      </c>
      <c r="K49" s="5">
        <v>0</v>
      </c>
      <c r="L49" s="8" t="s">
        <v>42</v>
      </c>
      <c r="M49" s="5" t="s">
        <v>63</v>
      </c>
      <c r="N49" s="5" t="s">
        <v>112</v>
      </c>
      <c r="O49" s="5" t="s">
        <v>27</v>
      </c>
      <c r="P49" s="5" t="s">
        <v>113</v>
      </c>
    </row>
    <row r="50" spans="1:16" ht="30">
      <c r="A50" s="5">
        <v>31500000</v>
      </c>
      <c r="B50" s="5">
        <v>199000</v>
      </c>
      <c r="C50" s="5" t="s">
        <v>32</v>
      </c>
      <c r="D50" s="5" t="s">
        <v>17</v>
      </c>
      <c r="E50" s="5">
        <v>1</v>
      </c>
      <c r="F50" s="5" t="s">
        <v>18</v>
      </c>
      <c r="G50" s="5" t="s">
        <v>19</v>
      </c>
      <c r="H50" s="5">
        <v>0</v>
      </c>
      <c r="I50" s="5">
        <v>0</v>
      </c>
      <c r="J50" s="5">
        <v>0</v>
      </c>
      <c r="K50" s="5">
        <v>0</v>
      </c>
      <c r="L50" s="8" t="s">
        <v>114</v>
      </c>
      <c r="M50" s="5" t="s">
        <v>27</v>
      </c>
      <c r="N50" s="5" t="s">
        <v>115</v>
      </c>
      <c r="O50" s="5" t="s">
        <v>20</v>
      </c>
      <c r="P50" s="5" t="s">
        <v>116</v>
      </c>
    </row>
    <row r="51" spans="1:16" ht="45">
      <c r="A51" s="5">
        <v>31600000</v>
      </c>
      <c r="B51" s="5">
        <v>4000</v>
      </c>
      <c r="C51" s="5" t="s">
        <v>16</v>
      </c>
      <c r="D51" s="5" t="s">
        <v>33</v>
      </c>
      <c r="E51" s="5">
        <v>1</v>
      </c>
      <c r="F51" s="5" t="s">
        <v>18</v>
      </c>
      <c r="G51" s="5" t="s">
        <v>19</v>
      </c>
      <c r="H51" s="5">
        <v>0</v>
      </c>
      <c r="I51" s="5">
        <v>0</v>
      </c>
      <c r="J51" s="5">
        <v>0</v>
      </c>
      <c r="K51" s="5">
        <v>0</v>
      </c>
      <c r="L51" s="8"/>
      <c r="M51" s="5" t="s">
        <v>63</v>
      </c>
      <c r="N51" s="5" t="s">
        <v>117</v>
      </c>
      <c r="O51" s="5" t="s">
        <v>63</v>
      </c>
      <c r="P51" s="5" t="s">
        <v>117</v>
      </c>
    </row>
    <row r="52" spans="1:16" ht="30">
      <c r="A52" s="5">
        <v>31700000</v>
      </c>
      <c r="B52" s="5">
        <v>80000</v>
      </c>
      <c r="C52" s="5" t="s">
        <v>32</v>
      </c>
      <c r="D52" s="5" t="s">
        <v>17</v>
      </c>
      <c r="E52" s="5">
        <v>1</v>
      </c>
      <c r="F52" s="5" t="s">
        <v>18</v>
      </c>
      <c r="G52" s="5" t="s">
        <v>19</v>
      </c>
      <c r="H52" s="5">
        <v>0</v>
      </c>
      <c r="I52" s="5">
        <v>0</v>
      </c>
      <c r="J52" s="5">
        <v>0</v>
      </c>
      <c r="K52" s="5">
        <v>0</v>
      </c>
      <c r="L52" s="8" t="s">
        <v>52</v>
      </c>
      <c r="M52" s="5" t="s">
        <v>20</v>
      </c>
      <c r="N52" s="5" t="s">
        <v>118</v>
      </c>
      <c r="O52" s="5" t="s">
        <v>20</v>
      </c>
      <c r="P52" s="5" t="s">
        <v>119</v>
      </c>
    </row>
    <row r="53" spans="1:16" ht="45">
      <c r="A53" s="5">
        <v>32200000</v>
      </c>
      <c r="B53" s="5">
        <v>4900</v>
      </c>
      <c r="C53" s="5" t="s">
        <v>16</v>
      </c>
      <c r="D53" s="5" t="s">
        <v>17</v>
      </c>
      <c r="E53" s="5">
        <v>1</v>
      </c>
      <c r="F53" s="5" t="s">
        <v>18</v>
      </c>
      <c r="G53" s="5" t="s">
        <v>19</v>
      </c>
      <c r="H53" s="5">
        <v>0</v>
      </c>
      <c r="I53" s="5">
        <v>0</v>
      </c>
      <c r="J53" s="5">
        <v>0</v>
      </c>
      <c r="K53" s="5">
        <v>0</v>
      </c>
      <c r="L53" s="8"/>
      <c r="M53" s="5" t="s">
        <v>63</v>
      </c>
      <c r="N53" s="5" t="s">
        <v>120</v>
      </c>
      <c r="O53" s="5" t="s">
        <v>63</v>
      </c>
      <c r="P53" s="5" t="s">
        <v>120</v>
      </c>
    </row>
    <row r="54" spans="1:16" ht="75">
      <c r="A54" s="5">
        <v>32300000</v>
      </c>
      <c r="B54" s="5">
        <v>469000</v>
      </c>
      <c r="C54" s="5" t="s">
        <v>48</v>
      </c>
      <c r="D54" s="5" t="s">
        <v>17</v>
      </c>
      <c r="E54" s="5">
        <v>1</v>
      </c>
      <c r="F54" s="5"/>
      <c r="G54" s="5" t="s">
        <v>19</v>
      </c>
      <c r="H54" s="5">
        <v>0</v>
      </c>
      <c r="I54" s="5">
        <v>0</v>
      </c>
      <c r="J54" s="5">
        <v>0</v>
      </c>
      <c r="K54" s="5">
        <v>0</v>
      </c>
      <c r="L54" s="8" t="s">
        <v>121</v>
      </c>
      <c r="M54" s="5" t="s">
        <v>27</v>
      </c>
      <c r="N54" s="5" t="s">
        <v>122</v>
      </c>
      <c r="O54" s="5" t="s">
        <v>27</v>
      </c>
      <c r="P54" s="5" t="s">
        <v>123</v>
      </c>
    </row>
    <row r="55" spans="1:16" ht="30">
      <c r="A55" s="5">
        <v>32400000</v>
      </c>
      <c r="B55" s="5">
        <v>30000</v>
      </c>
      <c r="C55" s="5" t="s">
        <v>32</v>
      </c>
      <c r="D55" s="5" t="s">
        <v>17</v>
      </c>
      <c r="E55" s="5">
        <v>1</v>
      </c>
      <c r="F55" s="5" t="s">
        <v>18</v>
      </c>
      <c r="G55" s="5" t="s">
        <v>19</v>
      </c>
      <c r="H55" s="5">
        <v>0</v>
      </c>
      <c r="I55" s="5">
        <v>0</v>
      </c>
      <c r="J55" s="5">
        <v>0</v>
      </c>
      <c r="K55" s="5">
        <v>0</v>
      </c>
      <c r="L55" s="8">
        <v>45200000</v>
      </c>
      <c r="M55" s="5" t="s">
        <v>27</v>
      </c>
      <c r="N55" s="5" t="s">
        <v>124</v>
      </c>
      <c r="O55" s="5" t="s">
        <v>20</v>
      </c>
      <c r="P55" s="5" t="s">
        <v>125</v>
      </c>
    </row>
    <row r="56" spans="1:16" ht="30">
      <c r="A56" s="5">
        <v>32500000</v>
      </c>
      <c r="B56" s="5">
        <v>55000</v>
      </c>
      <c r="C56" s="5" t="s">
        <v>32</v>
      </c>
      <c r="D56" s="5" t="s">
        <v>17</v>
      </c>
      <c r="E56" s="5">
        <v>1</v>
      </c>
      <c r="F56" s="5" t="s">
        <v>18</v>
      </c>
      <c r="G56" s="5" t="s">
        <v>19</v>
      </c>
      <c r="H56" s="5">
        <v>0</v>
      </c>
      <c r="I56" s="5">
        <v>0</v>
      </c>
      <c r="J56" s="5">
        <v>0</v>
      </c>
      <c r="K56" s="5">
        <v>0</v>
      </c>
      <c r="L56" s="8">
        <v>45200000</v>
      </c>
      <c r="M56" s="5" t="s">
        <v>27</v>
      </c>
      <c r="N56" s="5" t="s">
        <v>126</v>
      </c>
      <c r="O56" s="5" t="s">
        <v>20</v>
      </c>
      <c r="P56" s="5" t="s">
        <v>111</v>
      </c>
    </row>
    <row r="57" spans="1:16" ht="30">
      <c r="A57" s="5">
        <v>33100000</v>
      </c>
      <c r="B57" s="5">
        <v>70000</v>
      </c>
      <c r="C57" s="5" t="s">
        <v>32</v>
      </c>
      <c r="D57" s="5" t="s">
        <v>17</v>
      </c>
      <c r="E57" s="5">
        <v>1</v>
      </c>
      <c r="F57" s="5" t="s">
        <v>18</v>
      </c>
      <c r="G57" s="5" t="s">
        <v>19</v>
      </c>
      <c r="H57" s="5">
        <v>0</v>
      </c>
      <c r="I57" s="5">
        <v>0</v>
      </c>
      <c r="J57" s="5">
        <v>0</v>
      </c>
      <c r="K57" s="5">
        <v>0</v>
      </c>
      <c r="L57" s="8">
        <v>45200000</v>
      </c>
      <c r="M57" s="5" t="s">
        <v>27</v>
      </c>
      <c r="N57" s="5" t="s">
        <v>127</v>
      </c>
      <c r="O57" s="5" t="s">
        <v>27</v>
      </c>
      <c r="P57" s="5" t="s">
        <v>128</v>
      </c>
    </row>
    <row r="58" spans="1:16" ht="30">
      <c r="A58" s="5">
        <v>33600000</v>
      </c>
      <c r="B58" s="5">
        <v>15000</v>
      </c>
      <c r="C58" s="5" t="s">
        <v>32</v>
      </c>
      <c r="D58" s="5" t="s">
        <v>30</v>
      </c>
      <c r="E58" s="5">
        <v>1</v>
      </c>
      <c r="F58" s="5" t="s">
        <v>18</v>
      </c>
      <c r="G58" s="5" t="s">
        <v>19</v>
      </c>
      <c r="H58" s="5">
        <v>0</v>
      </c>
      <c r="I58" s="5">
        <v>0</v>
      </c>
      <c r="J58" s="5">
        <v>0</v>
      </c>
      <c r="K58" s="5">
        <v>0</v>
      </c>
      <c r="L58" s="8" t="s">
        <v>38</v>
      </c>
      <c r="M58" s="5" t="s">
        <v>20</v>
      </c>
      <c r="N58" s="5" t="s">
        <v>129</v>
      </c>
      <c r="O58" s="5" t="s">
        <v>27</v>
      </c>
      <c r="P58" s="5" t="s">
        <v>130</v>
      </c>
    </row>
    <row r="59" spans="1:16" ht="30">
      <c r="A59" s="5">
        <v>33600000</v>
      </c>
      <c r="B59" s="5">
        <v>4140</v>
      </c>
      <c r="C59" s="5" t="s">
        <v>16</v>
      </c>
      <c r="D59" s="5" t="s">
        <v>17</v>
      </c>
      <c r="E59" s="5">
        <v>1</v>
      </c>
      <c r="F59" s="5" t="s">
        <v>18</v>
      </c>
      <c r="G59" s="5" t="s">
        <v>19</v>
      </c>
      <c r="H59" s="5">
        <v>0</v>
      </c>
      <c r="I59" s="5">
        <v>0</v>
      </c>
      <c r="J59" s="5">
        <v>0</v>
      </c>
      <c r="K59" s="5">
        <v>0</v>
      </c>
      <c r="L59" s="8" t="s">
        <v>94</v>
      </c>
      <c r="M59" s="5" t="s">
        <v>20</v>
      </c>
      <c r="N59" s="5" t="s">
        <v>131</v>
      </c>
      <c r="O59" s="5" t="s">
        <v>20</v>
      </c>
      <c r="P59" s="5" t="s">
        <v>132</v>
      </c>
    </row>
    <row r="60" spans="1:16" ht="30">
      <c r="A60" s="5">
        <v>33700000</v>
      </c>
      <c r="B60" s="5">
        <v>80000</v>
      </c>
      <c r="C60" s="5" t="s">
        <v>32</v>
      </c>
      <c r="D60" s="5" t="s">
        <v>17</v>
      </c>
      <c r="E60" s="5">
        <v>1</v>
      </c>
      <c r="F60" s="5" t="s">
        <v>18</v>
      </c>
      <c r="G60" s="5" t="s">
        <v>19</v>
      </c>
      <c r="H60" s="5">
        <v>0</v>
      </c>
      <c r="I60" s="5">
        <v>0</v>
      </c>
      <c r="J60" s="5">
        <v>0</v>
      </c>
      <c r="K60" s="5">
        <v>0</v>
      </c>
      <c r="L60" s="8" t="s">
        <v>42</v>
      </c>
      <c r="M60" s="5" t="s">
        <v>20</v>
      </c>
      <c r="N60" s="5" t="s">
        <v>133</v>
      </c>
      <c r="O60" s="5" t="s">
        <v>20</v>
      </c>
      <c r="P60" s="5" t="s">
        <v>134</v>
      </c>
    </row>
    <row r="61" spans="1:16" ht="75">
      <c r="A61" s="5">
        <v>34100000</v>
      </c>
      <c r="B61" s="5">
        <v>57100</v>
      </c>
      <c r="C61" s="5" t="s">
        <v>48</v>
      </c>
      <c r="D61" s="5" t="s">
        <v>17</v>
      </c>
      <c r="E61" s="5">
        <v>1</v>
      </c>
      <c r="F61" s="5"/>
      <c r="G61" s="5" t="s">
        <v>19</v>
      </c>
      <c r="H61" s="5">
        <v>0</v>
      </c>
      <c r="I61" s="5">
        <v>0</v>
      </c>
      <c r="J61" s="5">
        <v>0</v>
      </c>
      <c r="K61" s="5">
        <v>0</v>
      </c>
      <c r="L61" s="8" t="s">
        <v>135</v>
      </c>
      <c r="M61" s="5" t="s">
        <v>27</v>
      </c>
      <c r="N61" s="5" t="s">
        <v>136</v>
      </c>
      <c r="O61" s="5" t="s">
        <v>27</v>
      </c>
      <c r="P61" s="5" t="s">
        <v>137</v>
      </c>
    </row>
    <row r="62" spans="1:16" ht="30">
      <c r="A62" s="5">
        <v>34100000</v>
      </c>
      <c r="B62" s="5">
        <v>404385</v>
      </c>
      <c r="C62" s="5" t="s">
        <v>16</v>
      </c>
      <c r="D62" s="5" t="s">
        <v>91</v>
      </c>
      <c r="E62" s="5">
        <v>1</v>
      </c>
      <c r="F62" s="5" t="s">
        <v>88</v>
      </c>
      <c r="G62" s="5" t="s">
        <v>19</v>
      </c>
      <c r="H62" s="5">
        <v>0</v>
      </c>
      <c r="I62" s="5">
        <v>0</v>
      </c>
      <c r="J62" s="5">
        <v>0</v>
      </c>
      <c r="K62" s="5">
        <v>0</v>
      </c>
      <c r="L62" s="8"/>
      <c r="M62" s="5" t="s">
        <v>27</v>
      </c>
      <c r="N62" s="5" t="s">
        <v>138</v>
      </c>
      <c r="O62" s="5" t="s">
        <v>27</v>
      </c>
      <c r="P62" s="5" t="s">
        <v>138</v>
      </c>
    </row>
    <row r="63" spans="1:16" ht="75">
      <c r="A63" s="5">
        <v>34300000</v>
      </c>
      <c r="B63" s="5">
        <v>161315</v>
      </c>
      <c r="C63" s="5" t="s">
        <v>48</v>
      </c>
      <c r="D63" s="5" t="s">
        <v>17</v>
      </c>
      <c r="E63" s="5">
        <v>1</v>
      </c>
      <c r="F63" s="5"/>
      <c r="G63" s="5" t="s">
        <v>19</v>
      </c>
      <c r="H63" s="5">
        <v>0</v>
      </c>
      <c r="I63" s="5">
        <v>0</v>
      </c>
      <c r="J63" s="5">
        <v>0</v>
      </c>
      <c r="K63" s="5">
        <v>0</v>
      </c>
      <c r="L63" s="8" t="s">
        <v>139</v>
      </c>
      <c r="M63" s="5" t="s">
        <v>27</v>
      </c>
      <c r="N63" s="5" t="s">
        <v>140</v>
      </c>
      <c r="O63" s="5" t="s">
        <v>27</v>
      </c>
      <c r="P63" s="5" t="s">
        <v>141</v>
      </c>
    </row>
    <row r="64" spans="1:16" ht="45">
      <c r="A64" s="5">
        <v>34900000</v>
      </c>
      <c r="B64" s="5">
        <v>180000</v>
      </c>
      <c r="C64" s="5" t="s">
        <v>32</v>
      </c>
      <c r="D64" s="5" t="s">
        <v>17</v>
      </c>
      <c r="E64" s="5">
        <v>1</v>
      </c>
      <c r="F64" s="5" t="s">
        <v>18</v>
      </c>
      <c r="G64" s="5" t="s">
        <v>19</v>
      </c>
      <c r="H64" s="5">
        <v>0</v>
      </c>
      <c r="I64" s="5">
        <v>0</v>
      </c>
      <c r="J64" s="5">
        <v>0</v>
      </c>
      <c r="K64" s="5">
        <v>0</v>
      </c>
      <c r="L64" s="8" t="s">
        <v>142</v>
      </c>
      <c r="M64" s="5" t="s">
        <v>27</v>
      </c>
      <c r="N64" s="5" t="s">
        <v>143</v>
      </c>
      <c r="O64" s="5" t="s">
        <v>63</v>
      </c>
      <c r="P64" s="5" t="s">
        <v>144</v>
      </c>
    </row>
    <row r="65" spans="1:16" ht="45">
      <c r="A65" s="5">
        <v>34900000</v>
      </c>
      <c r="B65" s="5">
        <v>20000</v>
      </c>
      <c r="C65" s="5" t="s">
        <v>16</v>
      </c>
      <c r="D65" s="5" t="s">
        <v>17</v>
      </c>
      <c r="E65" s="5">
        <v>1</v>
      </c>
      <c r="F65" s="5" t="s">
        <v>67</v>
      </c>
      <c r="G65" s="5" t="s">
        <v>19</v>
      </c>
      <c r="H65" s="5">
        <v>0</v>
      </c>
      <c r="I65" s="5">
        <v>0</v>
      </c>
      <c r="J65" s="5">
        <v>0</v>
      </c>
      <c r="K65" s="5">
        <v>0</v>
      </c>
      <c r="L65" s="8" t="s">
        <v>145</v>
      </c>
      <c r="M65" s="5" t="s">
        <v>63</v>
      </c>
      <c r="N65" s="5" t="s">
        <v>146</v>
      </c>
      <c r="O65" s="5" t="s">
        <v>63</v>
      </c>
      <c r="P65" s="5" t="s">
        <v>146</v>
      </c>
    </row>
    <row r="66" spans="1:16" ht="30">
      <c r="A66" s="5">
        <v>35100000</v>
      </c>
      <c r="B66" s="5">
        <v>5000</v>
      </c>
      <c r="C66" s="5" t="s">
        <v>16</v>
      </c>
      <c r="D66" s="5" t="s">
        <v>147</v>
      </c>
      <c r="E66" s="5">
        <v>1</v>
      </c>
      <c r="F66" s="5" t="s">
        <v>86</v>
      </c>
      <c r="G66" s="5" t="s">
        <v>19</v>
      </c>
      <c r="H66" s="5">
        <v>0</v>
      </c>
      <c r="I66" s="5">
        <v>0</v>
      </c>
      <c r="J66" s="5">
        <v>0</v>
      </c>
      <c r="K66" s="5">
        <v>0</v>
      </c>
      <c r="L66" s="8"/>
      <c r="M66" s="5" t="s">
        <v>20</v>
      </c>
      <c r="N66" s="5" t="s">
        <v>41</v>
      </c>
      <c r="O66" s="5" t="s">
        <v>20</v>
      </c>
      <c r="P66" s="5" t="s">
        <v>41</v>
      </c>
    </row>
    <row r="67" spans="1:16" ht="30">
      <c r="A67" s="5">
        <v>35100000</v>
      </c>
      <c r="B67" s="5">
        <v>350000</v>
      </c>
      <c r="C67" s="5" t="s">
        <v>48</v>
      </c>
      <c r="D67" s="5" t="s">
        <v>17</v>
      </c>
      <c r="E67" s="5">
        <v>1</v>
      </c>
      <c r="F67" s="5"/>
      <c r="G67" s="5" t="s">
        <v>19</v>
      </c>
      <c r="H67" s="5">
        <v>0</v>
      </c>
      <c r="I67" s="5">
        <v>0</v>
      </c>
      <c r="J67" s="5">
        <v>0</v>
      </c>
      <c r="K67" s="5">
        <v>0</v>
      </c>
      <c r="L67" s="8" t="s">
        <v>148</v>
      </c>
      <c r="M67" s="5" t="s">
        <v>27</v>
      </c>
      <c r="N67" s="5" t="s">
        <v>149</v>
      </c>
      <c r="O67" s="5" t="s">
        <v>20</v>
      </c>
      <c r="P67" s="5" t="s">
        <v>150</v>
      </c>
    </row>
    <row r="68" spans="1:16" ht="30">
      <c r="A68" s="5">
        <v>35200000</v>
      </c>
      <c r="B68" s="5">
        <v>80000</v>
      </c>
      <c r="C68" s="5" t="s">
        <v>32</v>
      </c>
      <c r="D68" s="5" t="s">
        <v>17</v>
      </c>
      <c r="E68" s="5">
        <v>1</v>
      </c>
      <c r="F68" s="5" t="s">
        <v>18</v>
      </c>
      <c r="G68" s="5" t="s">
        <v>19</v>
      </c>
      <c r="H68" s="5">
        <v>0</v>
      </c>
      <c r="I68" s="5">
        <v>0</v>
      </c>
      <c r="J68" s="5">
        <v>0</v>
      </c>
      <c r="K68" s="5">
        <v>0</v>
      </c>
      <c r="L68" s="8" t="s">
        <v>42</v>
      </c>
      <c r="M68" s="5" t="s">
        <v>27</v>
      </c>
      <c r="N68" s="5" t="s">
        <v>151</v>
      </c>
      <c r="O68" s="5" t="s">
        <v>27</v>
      </c>
      <c r="P68" s="5" t="s">
        <v>128</v>
      </c>
    </row>
    <row r="69" spans="1:16" ht="30">
      <c r="A69" s="5">
        <v>35800000</v>
      </c>
      <c r="B69" s="5">
        <v>120000</v>
      </c>
      <c r="C69" s="5" t="s">
        <v>48</v>
      </c>
      <c r="D69" s="5" t="s">
        <v>17</v>
      </c>
      <c r="E69" s="5">
        <v>1</v>
      </c>
      <c r="F69" s="5"/>
      <c r="G69" s="5" t="s">
        <v>19</v>
      </c>
      <c r="H69" s="5">
        <v>0</v>
      </c>
      <c r="I69" s="5">
        <v>0</v>
      </c>
      <c r="J69" s="5">
        <v>0</v>
      </c>
      <c r="K69" s="5">
        <v>0</v>
      </c>
      <c r="L69" s="8" t="s">
        <v>152</v>
      </c>
      <c r="M69" s="5" t="s">
        <v>27</v>
      </c>
      <c r="N69" s="5" t="s">
        <v>153</v>
      </c>
      <c r="O69" s="5" t="s">
        <v>20</v>
      </c>
      <c r="P69" s="5" t="s">
        <v>154</v>
      </c>
    </row>
    <row r="70" spans="1:16" ht="30">
      <c r="A70" s="5">
        <v>35800000</v>
      </c>
      <c r="B70" s="5">
        <v>4709</v>
      </c>
      <c r="C70" s="5" t="s">
        <v>16</v>
      </c>
      <c r="D70" s="5" t="s">
        <v>22</v>
      </c>
      <c r="E70" s="5">
        <v>1</v>
      </c>
      <c r="F70" s="5" t="s">
        <v>88</v>
      </c>
      <c r="G70" s="5" t="s">
        <v>19</v>
      </c>
      <c r="H70" s="5">
        <v>0</v>
      </c>
      <c r="I70" s="5">
        <v>0</v>
      </c>
      <c r="J70" s="5">
        <v>0</v>
      </c>
      <c r="K70" s="5">
        <v>0</v>
      </c>
      <c r="L70" s="8"/>
      <c r="M70" s="5" t="s">
        <v>20</v>
      </c>
      <c r="N70" s="5" t="s">
        <v>155</v>
      </c>
      <c r="O70" s="5" t="s">
        <v>20</v>
      </c>
      <c r="P70" s="5" t="s">
        <v>155</v>
      </c>
    </row>
    <row r="71" spans="1:16" ht="30">
      <c r="A71" s="5">
        <v>37400000</v>
      </c>
      <c r="B71" s="5">
        <v>50000</v>
      </c>
      <c r="C71" s="5" t="s">
        <v>32</v>
      </c>
      <c r="D71" s="5" t="s">
        <v>33</v>
      </c>
      <c r="E71" s="5">
        <v>1</v>
      </c>
      <c r="F71" s="5" t="s">
        <v>18</v>
      </c>
      <c r="G71" s="5" t="s">
        <v>19</v>
      </c>
      <c r="H71" s="5">
        <v>0</v>
      </c>
      <c r="I71" s="5">
        <v>0</v>
      </c>
      <c r="J71" s="5">
        <v>0</v>
      </c>
      <c r="K71" s="5">
        <v>0</v>
      </c>
      <c r="L71" s="8"/>
      <c r="M71" s="5" t="s">
        <v>20</v>
      </c>
      <c r="N71" s="5" t="s">
        <v>53</v>
      </c>
      <c r="O71" s="5" t="s">
        <v>20</v>
      </c>
      <c r="P71" s="5" t="s">
        <v>53</v>
      </c>
    </row>
    <row r="72" spans="1:16" ht="30">
      <c r="A72" s="5">
        <v>38200000</v>
      </c>
      <c r="B72" s="5">
        <v>25000</v>
      </c>
      <c r="C72" s="5" t="s">
        <v>32</v>
      </c>
      <c r="D72" s="5" t="s">
        <v>30</v>
      </c>
      <c r="E72" s="5">
        <v>1</v>
      </c>
      <c r="F72" s="5" t="s">
        <v>18</v>
      </c>
      <c r="G72" s="5" t="s">
        <v>19</v>
      </c>
      <c r="H72" s="5">
        <v>0</v>
      </c>
      <c r="I72" s="5">
        <v>0</v>
      </c>
      <c r="J72" s="5">
        <v>0</v>
      </c>
      <c r="K72" s="5">
        <v>0</v>
      </c>
      <c r="L72" s="8"/>
      <c r="M72" s="5" t="s">
        <v>20</v>
      </c>
      <c r="N72" s="5" t="s">
        <v>156</v>
      </c>
      <c r="O72" s="5" t="s">
        <v>20</v>
      </c>
      <c r="P72" s="5" t="s">
        <v>156</v>
      </c>
    </row>
    <row r="73" spans="1:16" ht="30">
      <c r="A73" s="5">
        <v>38300000</v>
      </c>
      <c r="B73" s="5">
        <v>10000</v>
      </c>
      <c r="C73" s="5" t="s">
        <v>32</v>
      </c>
      <c r="D73" s="5" t="s">
        <v>30</v>
      </c>
      <c r="E73" s="5">
        <v>1</v>
      </c>
      <c r="F73" s="5" t="s">
        <v>18</v>
      </c>
      <c r="G73" s="5" t="s">
        <v>19</v>
      </c>
      <c r="H73" s="5">
        <v>0</v>
      </c>
      <c r="I73" s="5">
        <v>0</v>
      </c>
      <c r="J73" s="5">
        <v>0</v>
      </c>
      <c r="K73" s="5">
        <v>0</v>
      </c>
      <c r="L73" s="8"/>
      <c r="M73" s="5" t="s">
        <v>20</v>
      </c>
      <c r="N73" s="5" t="s">
        <v>157</v>
      </c>
      <c r="O73" s="5" t="s">
        <v>20</v>
      </c>
      <c r="P73" s="5" t="s">
        <v>157</v>
      </c>
    </row>
    <row r="74" spans="1:16" ht="30">
      <c r="A74" s="5">
        <v>38400000</v>
      </c>
      <c r="B74" s="5">
        <v>30000</v>
      </c>
      <c r="C74" s="5" t="s">
        <v>32</v>
      </c>
      <c r="D74" s="5" t="s">
        <v>17</v>
      </c>
      <c r="E74" s="5">
        <v>1</v>
      </c>
      <c r="F74" s="5" t="s">
        <v>18</v>
      </c>
      <c r="G74" s="5" t="s">
        <v>19</v>
      </c>
      <c r="H74" s="5">
        <v>0</v>
      </c>
      <c r="I74" s="5">
        <v>0</v>
      </c>
      <c r="J74" s="5">
        <v>0</v>
      </c>
      <c r="K74" s="5">
        <v>0</v>
      </c>
      <c r="L74" s="8">
        <v>45200000</v>
      </c>
      <c r="M74" s="5" t="s">
        <v>27</v>
      </c>
      <c r="N74" s="5" t="s">
        <v>158</v>
      </c>
      <c r="O74" s="5" t="s">
        <v>27</v>
      </c>
      <c r="P74" s="5" t="s">
        <v>159</v>
      </c>
    </row>
    <row r="75" spans="1:16" ht="75">
      <c r="A75" s="5">
        <v>38500000</v>
      </c>
      <c r="B75" s="5">
        <v>8260500</v>
      </c>
      <c r="C75" s="5" t="s">
        <v>48</v>
      </c>
      <c r="D75" s="5" t="s">
        <v>17</v>
      </c>
      <c r="E75" s="5">
        <v>1</v>
      </c>
      <c r="F75" s="5"/>
      <c r="G75" s="5" t="s">
        <v>19</v>
      </c>
      <c r="H75" s="5">
        <v>0</v>
      </c>
      <c r="I75" s="5">
        <v>0</v>
      </c>
      <c r="J75" s="5">
        <v>0</v>
      </c>
      <c r="K75" s="5">
        <v>0</v>
      </c>
      <c r="L75" s="8" t="s">
        <v>160</v>
      </c>
      <c r="M75" s="5" t="s">
        <v>27</v>
      </c>
      <c r="N75" s="5" t="s">
        <v>161</v>
      </c>
      <c r="O75" s="5" t="s">
        <v>27</v>
      </c>
      <c r="P75" s="5" t="s">
        <v>162</v>
      </c>
    </row>
    <row r="76" spans="1:16" ht="30">
      <c r="A76" s="5">
        <v>38600000</v>
      </c>
      <c r="B76" s="5">
        <v>18000</v>
      </c>
      <c r="C76" s="5" t="s">
        <v>32</v>
      </c>
      <c r="D76" s="5" t="s">
        <v>17</v>
      </c>
      <c r="E76" s="5">
        <v>1</v>
      </c>
      <c r="F76" s="5" t="s">
        <v>18</v>
      </c>
      <c r="G76" s="5" t="s">
        <v>19</v>
      </c>
      <c r="H76" s="5">
        <v>0</v>
      </c>
      <c r="I76" s="5">
        <v>0</v>
      </c>
      <c r="J76" s="5">
        <v>0</v>
      </c>
      <c r="K76" s="5">
        <v>0</v>
      </c>
      <c r="L76" s="8">
        <v>3910000</v>
      </c>
      <c r="M76" s="5" t="s">
        <v>27</v>
      </c>
      <c r="N76" s="5" t="s">
        <v>163</v>
      </c>
      <c r="O76" s="5" t="s">
        <v>27</v>
      </c>
      <c r="P76" s="5" t="s">
        <v>164</v>
      </c>
    </row>
    <row r="77" spans="1:16" ht="30">
      <c r="A77" s="5">
        <v>38800000</v>
      </c>
      <c r="B77" s="5">
        <v>4990</v>
      </c>
      <c r="C77" s="5" t="s">
        <v>16</v>
      </c>
      <c r="D77" s="5" t="s">
        <v>17</v>
      </c>
      <c r="E77" s="5">
        <v>1</v>
      </c>
      <c r="F77" s="5" t="s">
        <v>18</v>
      </c>
      <c r="G77" s="5" t="s">
        <v>19</v>
      </c>
      <c r="H77" s="5">
        <v>0</v>
      </c>
      <c r="I77" s="5">
        <v>0</v>
      </c>
      <c r="J77" s="5">
        <v>0</v>
      </c>
      <c r="K77" s="5">
        <v>0</v>
      </c>
      <c r="L77" s="8" t="s">
        <v>42</v>
      </c>
      <c r="M77" s="5" t="s">
        <v>20</v>
      </c>
      <c r="N77" s="5" t="s">
        <v>43</v>
      </c>
      <c r="O77" s="5" t="s">
        <v>20</v>
      </c>
      <c r="P77" s="5" t="s">
        <v>165</v>
      </c>
    </row>
    <row r="78" spans="1:16" ht="30">
      <c r="A78" s="5">
        <v>38900000</v>
      </c>
      <c r="B78" s="5">
        <v>1000</v>
      </c>
      <c r="C78" s="5" t="s">
        <v>16</v>
      </c>
      <c r="D78" s="5" t="s">
        <v>17</v>
      </c>
      <c r="E78" s="5">
        <v>1</v>
      </c>
      <c r="F78" s="5" t="s">
        <v>18</v>
      </c>
      <c r="G78" s="5" t="s">
        <v>19</v>
      </c>
      <c r="H78" s="5">
        <v>0</v>
      </c>
      <c r="I78" s="5">
        <v>0</v>
      </c>
      <c r="J78" s="5">
        <v>0</v>
      </c>
      <c r="K78" s="5">
        <v>0</v>
      </c>
      <c r="L78" s="8"/>
      <c r="M78" s="5" t="s">
        <v>20</v>
      </c>
      <c r="N78" s="5" t="s">
        <v>166</v>
      </c>
      <c r="O78" s="5" t="s">
        <v>20</v>
      </c>
      <c r="P78" s="5" t="s">
        <v>166</v>
      </c>
    </row>
    <row r="79" spans="1:16" ht="60">
      <c r="A79" s="5">
        <v>39100000</v>
      </c>
      <c r="B79" s="5">
        <v>1200000</v>
      </c>
      <c r="C79" s="5" t="s">
        <v>48</v>
      </c>
      <c r="D79" s="5" t="s">
        <v>17</v>
      </c>
      <c r="E79" s="5">
        <v>1</v>
      </c>
      <c r="F79" s="5"/>
      <c r="G79" s="5" t="s">
        <v>19</v>
      </c>
      <c r="H79" s="5">
        <v>0</v>
      </c>
      <c r="I79" s="5">
        <v>0</v>
      </c>
      <c r="J79" s="5">
        <v>0</v>
      </c>
      <c r="K79" s="5">
        <v>0</v>
      </c>
      <c r="L79" s="8" t="s">
        <v>167</v>
      </c>
      <c r="M79" s="5" t="s">
        <v>27</v>
      </c>
      <c r="N79" s="5" t="s">
        <v>163</v>
      </c>
      <c r="O79" s="5" t="s">
        <v>20</v>
      </c>
      <c r="P79" s="5" t="s">
        <v>168</v>
      </c>
    </row>
    <row r="80" spans="1:16" ht="30">
      <c r="A80" s="5">
        <v>39100000</v>
      </c>
      <c r="B80" s="5">
        <v>1860</v>
      </c>
      <c r="C80" s="5" t="s">
        <v>16</v>
      </c>
      <c r="D80" s="5" t="s">
        <v>22</v>
      </c>
      <c r="E80" s="5">
        <v>1</v>
      </c>
      <c r="F80" s="5" t="s">
        <v>88</v>
      </c>
      <c r="G80" s="5" t="s">
        <v>19</v>
      </c>
      <c r="H80" s="5">
        <v>0</v>
      </c>
      <c r="I80" s="5">
        <v>0</v>
      </c>
      <c r="J80" s="5">
        <v>0</v>
      </c>
      <c r="K80" s="5">
        <v>0</v>
      </c>
      <c r="L80" s="8"/>
      <c r="M80" s="5" t="s">
        <v>20</v>
      </c>
      <c r="N80" s="5" t="s">
        <v>169</v>
      </c>
      <c r="O80" s="5" t="s">
        <v>20</v>
      </c>
      <c r="P80" s="5" t="s">
        <v>169</v>
      </c>
    </row>
    <row r="81" spans="1:16" ht="45">
      <c r="A81" s="5">
        <v>39200000</v>
      </c>
      <c r="B81" s="5">
        <v>133000</v>
      </c>
      <c r="C81" s="5" t="s">
        <v>32</v>
      </c>
      <c r="D81" s="5" t="s">
        <v>17</v>
      </c>
      <c r="E81" s="5">
        <v>1</v>
      </c>
      <c r="F81" s="5" t="s">
        <v>18</v>
      </c>
      <c r="G81" s="5" t="s">
        <v>19</v>
      </c>
      <c r="H81" s="5">
        <v>0</v>
      </c>
      <c r="I81" s="5">
        <v>0</v>
      </c>
      <c r="J81" s="5">
        <v>0</v>
      </c>
      <c r="K81" s="5">
        <v>0</v>
      </c>
      <c r="L81" s="8" t="s">
        <v>170</v>
      </c>
      <c r="M81" s="5" t="s">
        <v>27</v>
      </c>
      <c r="N81" s="5" t="s">
        <v>171</v>
      </c>
      <c r="O81" s="5" t="s">
        <v>27</v>
      </c>
      <c r="P81" s="5" t="s">
        <v>172</v>
      </c>
    </row>
    <row r="82" spans="1:16" ht="30">
      <c r="A82" s="5">
        <v>39300000</v>
      </c>
      <c r="B82" s="5">
        <v>1000</v>
      </c>
      <c r="C82" s="5" t="s">
        <v>16</v>
      </c>
      <c r="D82" s="5" t="s">
        <v>33</v>
      </c>
      <c r="E82" s="5">
        <v>1</v>
      </c>
      <c r="F82" s="5" t="s">
        <v>18</v>
      </c>
      <c r="G82" s="5" t="s">
        <v>19</v>
      </c>
      <c r="H82" s="5">
        <v>0</v>
      </c>
      <c r="I82" s="5">
        <v>0</v>
      </c>
      <c r="J82" s="5">
        <v>0</v>
      </c>
      <c r="K82" s="5">
        <v>0</v>
      </c>
      <c r="L82" s="8"/>
      <c r="M82" s="5" t="s">
        <v>20</v>
      </c>
      <c r="N82" s="5" t="s">
        <v>173</v>
      </c>
      <c r="O82" s="5" t="s">
        <v>20</v>
      </c>
      <c r="P82" s="5" t="s">
        <v>173</v>
      </c>
    </row>
    <row r="83" spans="1:16" ht="30">
      <c r="A83" s="5">
        <v>39500000</v>
      </c>
      <c r="B83" s="5">
        <v>50000</v>
      </c>
      <c r="C83" s="5" t="s">
        <v>32</v>
      </c>
      <c r="D83" s="5" t="s">
        <v>17</v>
      </c>
      <c r="E83" s="5">
        <v>1</v>
      </c>
      <c r="F83" s="5" t="s">
        <v>18</v>
      </c>
      <c r="G83" s="5" t="s">
        <v>19</v>
      </c>
      <c r="H83" s="5">
        <v>0</v>
      </c>
      <c r="I83" s="5">
        <v>0</v>
      </c>
      <c r="J83" s="5">
        <v>0</v>
      </c>
      <c r="K83" s="5">
        <v>0</v>
      </c>
      <c r="L83" s="8">
        <v>45200000</v>
      </c>
      <c r="M83" s="5" t="s">
        <v>27</v>
      </c>
      <c r="N83" s="5" t="s">
        <v>174</v>
      </c>
      <c r="O83" s="5" t="s">
        <v>20</v>
      </c>
      <c r="P83" s="5" t="s">
        <v>175</v>
      </c>
    </row>
    <row r="84" spans="1:16" ht="30">
      <c r="A84" s="5">
        <v>39700000</v>
      </c>
      <c r="B84" s="5">
        <v>100000</v>
      </c>
      <c r="C84" s="5" t="s">
        <v>32</v>
      </c>
      <c r="D84" s="5" t="s">
        <v>17</v>
      </c>
      <c r="E84" s="5">
        <v>1</v>
      </c>
      <c r="F84" s="5" t="s">
        <v>18</v>
      </c>
      <c r="G84" s="5" t="s">
        <v>19</v>
      </c>
      <c r="H84" s="5">
        <v>0</v>
      </c>
      <c r="I84" s="5">
        <v>0</v>
      </c>
      <c r="J84" s="5">
        <v>0</v>
      </c>
      <c r="K84" s="5">
        <v>0</v>
      </c>
      <c r="L84" s="8" t="s">
        <v>52</v>
      </c>
      <c r="M84" s="5" t="s">
        <v>27</v>
      </c>
      <c r="N84" s="5" t="s">
        <v>176</v>
      </c>
      <c r="O84" s="5" t="s">
        <v>20</v>
      </c>
      <c r="P84" s="5" t="s">
        <v>177</v>
      </c>
    </row>
    <row r="85" spans="1:16" ht="30">
      <c r="A85" s="5">
        <v>39800000</v>
      </c>
      <c r="B85" s="5">
        <v>50000</v>
      </c>
      <c r="C85" s="5" t="s">
        <v>32</v>
      </c>
      <c r="D85" s="5" t="s">
        <v>17</v>
      </c>
      <c r="E85" s="5">
        <v>1</v>
      </c>
      <c r="F85" s="5"/>
      <c r="G85" s="5" t="s">
        <v>19</v>
      </c>
      <c r="H85" s="5">
        <v>0</v>
      </c>
      <c r="I85" s="5">
        <v>0</v>
      </c>
      <c r="J85" s="5">
        <v>0</v>
      </c>
      <c r="K85" s="5">
        <v>0</v>
      </c>
      <c r="L85" s="8"/>
      <c r="M85" s="5" t="s">
        <v>27</v>
      </c>
      <c r="N85" s="5" t="s">
        <v>178</v>
      </c>
      <c r="O85" s="5" t="s">
        <v>27</v>
      </c>
      <c r="P85" s="5" t="s">
        <v>178</v>
      </c>
    </row>
    <row r="86" spans="1:16" ht="30">
      <c r="A86" s="5">
        <v>41100000</v>
      </c>
      <c r="B86" s="5">
        <v>100000</v>
      </c>
      <c r="C86" s="5" t="s">
        <v>32</v>
      </c>
      <c r="D86" s="5" t="s">
        <v>17</v>
      </c>
      <c r="E86" s="5">
        <v>1</v>
      </c>
      <c r="F86" s="5"/>
      <c r="G86" s="5" t="s">
        <v>19</v>
      </c>
      <c r="H86" s="5">
        <v>0</v>
      </c>
      <c r="I86" s="5">
        <v>0</v>
      </c>
      <c r="J86" s="5">
        <v>0</v>
      </c>
      <c r="K86" s="5">
        <v>0</v>
      </c>
      <c r="L86" s="8"/>
      <c r="M86" s="5" t="s">
        <v>27</v>
      </c>
      <c r="N86" s="5" t="s">
        <v>178</v>
      </c>
      <c r="O86" s="5" t="s">
        <v>27</v>
      </c>
      <c r="P86" s="5" t="s">
        <v>178</v>
      </c>
    </row>
    <row r="87" spans="1:16" ht="60">
      <c r="A87" s="5">
        <v>42100000</v>
      </c>
      <c r="B87" s="5">
        <v>17080</v>
      </c>
      <c r="C87" s="5" t="s">
        <v>32</v>
      </c>
      <c r="D87" s="5" t="s">
        <v>17</v>
      </c>
      <c r="E87" s="5">
        <v>1</v>
      </c>
      <c r="F87" s="5" t="s">
        <v>18</v>
      </c>
      <c r="G87" s="5" t="s">
        <v>19</v>
      </c>
      <c r="H87" s="5">
        <v>0</v>
      </c>
      <c r="I87" s="5">
        <v>0</v>
      </c>
      <c r="J87" s="5">
        <v>0</v>
      </c>
      <c r="K87" s="5">
        <v>0</v>
      </c>
      <c r="L87" s="8" t="s">
        <v>179</v>
      </c>
      <c r="M87" s="5" t="s">
        <v>20</v>
      </c>
      <c r="N87" s="5" t="s">
        <v>180</v>
      </c>
      <c r="O87" s="5" t="s">
        <v>27</v>
      </c>
      <c r="P87" s="5" t="s">
        <v>181</v>
      </c>
    </row>
    <row r="88" spans="1:16" ht="30">
      <c r="A88" s="5">
        <v>42300000</v>
      </c>
      <c r="B88" s="5">
        <v>4930</v>
      </c>
      <c r="C88" s="5" t="s">
        <v>16</v>
      </c>
      <c r="D88" s="5" t="s">
        <v>91</v>
      </c>
      <c r="E88" s="5">
        <v>1</v>
      </c>
      <c r="F88" s="5" t="s">
        <v>18</v>
      </c>
      <c r="G88" s="5" t="s">
        <v>19</v>
      </c>
      <c r="H88" s="5">
        <v>0</v>
      </c>
      <c r="I88" s="5">
        <v>0</v>
      </c>
      <c r="J88" s="5">
        <v>0</v>
      </c>
      <c r="K88" s="5">
        <v>0</v>
      </c>
      <c r="L88" s="8" t="s">
        <v>38</v>
      </c>
      <c r="M88" s="5" t="s">
        <v>27</v>
      </c>
      <c r="N88" s="5" t="s">
        <v>182</v>
      </c>
      <c r="O88" s="5" t="s">
        <v>27</v>
      </c>
      <c r="P88" s="5" t="s">
        <v>183</v>
      </c>
    </row>
    <row r="89" spans="1:16" ht="30">
      <c r="A89" s="5">
        <v>42500000</v>
      </c>
      <c r="B89" s="5">
        <v>180720</v>
      </c>
      <c r="C89" s="5" t="s">
        <v>32</v>
      </c>
      <c r="D89" s="5" t="s">
        <v>17</v>
      </c>
      <c r="E89" s="5">
        <v>1</v>
      </c>
      <c r="F89" s="5" t="s">
        <v>18</v>
      </c>
      <c r="G89" s="5" t="s">
        <v>19</v>
      </c>
      <c r="H89" s="5">
        <v>0</v>
      </c>
      <c r="I89" s="5">
        <v>0</v>
      </c>
      <c r="J89" s="5">
        <v>0</v>
      </c>
      <c r="K89" s="5">
        <v>0</v>
      </c>
      <c r="L89" s="8" t="s">
        <v>184</v>
      </c>
      <c r="M89" s="5" t="s">
        <v>27</v>
      </c>
      <c r="N89" s="5" t="s">
        <v>185</v>
      </c>
      <c r="O89" s="5" t="s">
        <v>20</v>
      </c>
      <c r="P89" s="5" t="s">
        <v>186</v>
      </c>
    </row>
    <row r="90" spans="1:16" ht="30">
      <c r="A90" s="5">
        <v>42500000</v>
      </c>
      <c r="B90" s="5">
        <v>80090</v>
      </c>
      <c r="C90" s="5" t="s">
        <v>48</v>
      </c>
      <c r="D90" s="5" t="s">
        <v>33</v>
      </c>
      <c r="E90" s="5">
        <v>1</v>
      </c>
      <c r="F90" s="5"/>
      <c r="G90" s="5" t="s">
        <v>19</v>
      </c>
      <c r="H90" s="5">
        <v>0</v>
      </c>
      <c r="I90" s="5">
        <v>0</v>
      </c>
      <c r="J90" s="5">
        <v>0</v>
      </c>
      <c r="K90" s="5">
        <v>0</v>
      </c>
      <c r="L90" s="8" t="s">
        <v>187</v>
      </c>
      <c r="M90" s="5" t="s">
        <v>20</v>
      </c>
      <c r="N90" s="5" t="s">
        <v>188</v>
      </c>
      <c r="O90" s="5" t="s">
        <v>27</v>
      </c>
      <c r="P90" s="5" t="s">
        <v>189</v>
      </c>
    </row>
    <row r="91" spans="1:16" ht="30">
      <c r="A91" s="5">
        <v>42600000</v>
      </c>
      <c r="B91" s="5">
        <v>4000</v>
      </c>
      <c r="C91" s="5" t="s">
        <v>16</v>
      </c>
      <c r="D91" s="5" t="s">
        <v>30</v>
      </c>
      <c r="E91" s="5">
        <v>1</v>
      </c>
      <c r="F91" s="5" t="s">
        <v>18</v>
      </c>
      <c r="G91" s="5" t="s">
        <v>19</v>
      </c>
      <c r="H91" s="5">
        <v>0</v>
      </c>
      <c r="I91" s="5">
        <v>0</v>
      </c>
      <c r="J91" s="5">
        <v>0</v>
      </c>
      <c r="K91" s="5">
        <v>0</v>
      </c>
      <c r="L91" s="8"/>
      <c r="M91" s="5" t="s">
        <v>20</v>
      </c>
      <c r="N91" s="5" t="s">
        <v>190</v>
      </c>
      <c r="O91" s="5" t="s">
        <v>20</v>
      </c>
      <c r="P91" s="5" t="s">
        <v>190</v>
      </c>
    </row>
    <row r="92" spans="1:16" ht="30">
      <c r="A92" s="5">
        <v>42900000</v>
      </c>
      <c r="B92" s="5">
        <v>170000</v>
      </c>
      <c r="C92" s="5" t="s">
        <v>32</v>
      </c>
      <c r="D92" s="5" t="s">
        <v>17</v>
      </c>
      <c r="E92" s="5">
        <v>1</v>
      </c>
      <c r="F92" s="5" t="s">
        <v>18</v>
      </c>
      <c r="G92" s="5" t="s">
        <v>19</v>
      </c>
      <c r="H92" s="5">
        <v>0</v>
      </c>
      <c r="I92" s="5">
        <v>0</v>
      </c>
      <c r="J92" s="5">
        <v>0</v>
      </c>
      <c r="K92" s="5">
        <v>0</v>
      </c>
      <c r="L92" s="8">
        <v>45200000</v>
      </c>
      <c r="M92" s="5" t="s">
        <v>27</v>
      </c>
      <c r="N92" s="5" t="s">
        <v>191</v>
      </c>
      <c r="O92" s="5" t="s">
        <v>20</v>
      </c>
      <c r="P92" s="5" t="s">
        <v>192</v>
      </c>
    </row>
    <row r="93" spans="1:16" ht="30">
      <c r="A93" s="5">
        <v>43100000</v>
      </c>
      <c r="B93" s="5">
        <v>4500</v>
      </c>
      <c r="C93" s="5" t="s">
        <v>16</v>
      </c>
      <c r="D93" s="5" t="s">
        <v>91</v>
      </c>
      <c r="E93" s="5">
        <v>1</v>
      </c>
      <c r="F93" s="5" t="s">
        <v>18</v>
      </c>
      <c r="G93" s="5" t="s">
        <v>19</v>
      </c>
      <c r="H93" s="5">
        <v>0</v>
      </c>
      <c r="I93" s="5">
        <v>0</v>
      </c>
      <c r="J93" s="5">
        <v>0</v>
      </c>
      <c r="K93" s="5">
        <v>0</v>
      </c>
      <c r="L93" s="8"/>
      <c r="M93" s="5" t="s">
        <v>27</v>
      </c>
      <c r="N93" s="5" t="s">
        <v>193</v>
      </c>
      <c r="O93" s="5" t="s">
        <v>27</v>
      </c>
      <c r="P93" s="5" t="s">
        <v>193</v>
      </c>
    </row>
    <row r="94" spans="1:16" ht="30">
      <c r="A94" s="5">
        <v>43300000</v>
      </c>
      <c r="B94" s="5">
        <v>500</v>
      </c>
      <c r="C94" s="5" t="s">
        <v>16</v>
      </c>
      <c r="D94" s="5" t="s">
        <v>91</v>
      </c>
      <c r="E94" s="5">
        <v>1</v>
      </c>
      <c r="F94" s="5" t="s">
        <v>18</v>
      </c>
      <c r="G94" s="5" t="s">
        <v>19</v>
      </c>
      <c r="H94" s="5">
        <v>0</v>
      </c>
      <c r="I94" s="5">
        <v>0</v>
      </c>
      <c r="J94" s="5">
        <v>0</v>
      </c>
      <c r="K94" s="5">
        <v>0</v>
      </c>
      <c r="L94" s="8"/>
      <c r="M94" s="5" t="s">
        <v>27</v>
      </c>
      <c r="N94" s="5" t="s">
        <v>194</v>
      </c>
      <c r="O94" s="5" t="s">
        <v>27</v>
      </c>
      <c r="P94" s="5" t="s">
        <v>194</v>
      </c>
    </row>
    <row r="95" spans="1:16" ht="30">
      <c r="A95" s="5">
        <v>44100000</v>
      </c>
      <c r="B95" s="5">
        <v>40000</v>
      </c>
      <c r="C95" s="5" t="s">
        <v>32</v>
      </c>
      <c r="D95" s="5" t="s">
        <v>17</v>
      </c>
      <c r="E95" s="5">
        <v>1</v>
      </c>
      <c r="F95" s="5" t="s">
        <v>18</v>
      </c>
      <c r="G95" s="5" t="s">
        <v>19</v>
      </c>
      <c r="H95" s="5">
        <v>0</v>
      </c>
      <c r="I95" s="5">
        <v>0</v>
      </c>
      <c r="J95" s="5">
        <v>0</v>
      </c>
      <c r="K95" s="5">
        <v>0</v>
      </c>
      <c r="L95" s="8" t="s">
        <v>58</v>
      </c>
      <c r="M95" s="5" t="s">
        <v>27</v>
      </c>
      <c r="N95" s="5" t="s">
        <v>195</v>
      </c>
      <c r="O95" s="5" t="s">
        <v>27</v>
      </c>
      <c r="P95" s="5" t="s">
        <v>159</v>
      </c>
    </row>
    <row r="96" spans="1:16" ht="30">
      <c r="A96" s="5">
        <v>44200000</v>
      </c>
      <c r="B96" s="5">
        <v>167500</v>
      </c>
      <c r="C96" s="5" t="s">
        <v>48</v>
      </c>
      <c r="D96" s="5" t="s">
        <v>17</v>
      </c>
      <c r="E96" s="5">
        <v>1</v>
      </c>
      <c r="F96" s="5"/>
      <c r="G96" s="5" t="s">
        <v>19</v>
      </c>
      <c r="H96" s="5">
        <v>0</v>
      </c>
      <c r="I96" s="5">
        <v>0</v>
      </c>
      <c r="J96" s="5">
        <v>0</v>
      </c>
      <c r="K96" s="5">
        <v>0</v>
      </c>
      <c r="L96" s="8" t="s">
        <v>196</v>
      </c>
      <c r="M96" s="5" t="s">
        <v>27</v>
      </c>
      <c r="N96" s="5" t="s">
        <v>197</v>
      </c>
      <c r="O96" s="5" t="s">
        <v>27</v>
      </c>
      <c r="P96" s="5" t="s">
        <v>198</v>
      </c>
    </row>
    <row r="97" spans="1:16" ht="30">
      <c r="A97" s="5">
        <v>44400000</v>
      </c>
      <c r="B97" s="5">
        <v>199000</v>
      </c>
      <c r="C97" s="5" t="s">
        <v>32</v>
      </c>
      <c r="D97" s="5" t="s">
        <v>17</v>
      </c>
      <c r="E97" s="5">
        <v>1</v>
      </c>
      <c r="F97" s="5" t="s">
        <v>18</v>
      </c>
      <c r="G97" s="5" t="s">
        <v>19</v>
      </c>
      <c r="H97" s="5">
        <v>0</v>
      </c>
      <c r="I97" s="5">
        <v>0</v>
      </c>
      <c r="J97" s="5">
        <v>0</v>
      </c>
      <c r="K97" s="5">
        <v>0</v>
      </c>
      <c r="L97" s="8" t="s">
        <v>52</v>
      </c>
      <c r="M97" s="5" t="s">
        <v>27</v>
      </c>
      <c r="N97" s="5" t="s">
        <v>197</v>
      </c>
      <c r="O97" s="5" t="s">
        <v>20</v>
      </c>
      <c r="P97" s="5" t="s">
        <v>199</v>
      </c>
    </row>
    <row r="98" spans="1:16" ht="30">
      <c r="A98" s="5">
        <v>44500000</v>
      </c>
      <c r="B98" s="5">
        <v>170000</v>
      </c>
      <c r="C98" s="5" t="s">
        <v>32</v>
      </c>
      <c r="D98" s="5" t="s">
        <v>17</v>
      </c>
      <c r="E98" s="5">
        <v>1</v>
      </c>
      <c r="F98" s="5" t="s">
        <v>18</v>
      </c>
      <c r="G98" s="5" t="s">
        <v>19</v>
      </c>
      <c r="H98" s="5">
        <v>0</v>
      </c>
      <c r="I98" s="5">
        <v>0</v>
      </c>
      <c r="J98" s="5">
        <v>0</v>
      </c>
      <c r="K98" s="5">
        <v>0</v>
      </c>
      <c r="L98" s="8" t="s">
        <v>52</v>
      </c>
      <c r="M98" s="5" t="s">
        <v>27</v>
      </c>
      <c r="N98" s="5" t="s">
        <v>200</v>
      </c>
      <c r="O98" s="5" t="s">
        <v>20</v>
      </c>
      <c r="P98" s="5" t="s">
        <v>201</v>
      </c>
    </row>
    <row r="99" spans="1:16" ht="30">
      <c r="A99" s="5">
        <v>44600000</v>
      </c>
      <c r="B99" s="5">
        <v>20000</v>
      </c>
      <c r="C99" s="5" t="s">
        <v>32</v>
      </c>
      <c r="D99" s="5" t="s">
        <v>17</v>
      </c>
      <c r="E99" s="5">
        <v>1</v>
      </c>
      <c r="F99" s="5"/>
      <c r="G99" s="5" t="s">
        <v>19</v>
      </c>
      <c r="H99" s="5">
        <v>0</v>
      </c>
      <c r="I99" s="5">
        <v>0</v>
      </c>
      <c r="J99" s="5">
        <v>0</v>
      </c>
      <c r="K99" s="5">
        <v>0</v>
      </c>
      <c r="L99" s="8"/>
      <c r="M99" s="5" t="s">
        <v>27</v>
      </c>
      <c r="N99" s="5" t="s">
        <v>202</v>
      </c>
      <c r="O99" s="5" t="s">
        <v>27</v>
      </c>
      <c r="P99" s="5" t="s">
        <v>202</v>
      </c>
    </row>
    <row r="100" spans="1:16" ht="45">
      <c r="A100" s="5">
        <v>45100000</v>
      </c>
      <c r="B100" s="5">
        <v>466016</v>
      </c>
      <c r="C100" s="5" t="s">
        <v>48</v>
      </c>
      <c r="D100" s="5" t="s">
        <v>17</v>
      </c>
      <c r="E100" s="5">
        <v>1</v>
      </c>
      <c r="F100" s="5"/>
      <c r="G100" s="5" t="s">
        <v>19</v>
      </c>
      <c r="H100" s="5">
        <v>0</v>
      </c>
      <c r="I100" s="5">
        <v>0</v>
      </c>
      <c r="J100" s="5">
        <v>0</v>
      </c>
      <c r="K100" s="5">
        <v>0</v>
      </c>
      <c r="L100" s="8" t="s">
        <v>203</v>
      </c>
      <c r="M100" s="5" t="s">
        <v>27</v>
      </c>
      <c r="N100" s="5" t="s">
        <v>204</v>
      </c>
      <c r="O100" s="5" t="s">
        <v>20</v>
      </c>
      <c r="P100" s="5" t="s">
        <v>205</v>
      </c>
    </row>
    <row r="101" spans="1:16" ht="30">
      <c r="A101" s="5">
        <v>45200000</v>
      </c>
      <c r="B101" s="5">
        <v>90100</v>
      </c>
      <c r="C101" s="5" t="s">
        <v>16</v>
      </c>
      <c r="D101" s="5" t="s">
        <v>91</v>
      </c>
      <c r="E101" s="5">
        <v>1</v>
      </c>
      <c r="F101" s="5" t="s">
        <v>86</v>
      </c>
      <c r="G101" s="5" t="s">
        <v>19</v>
      </c>
      <c r="H101" s="5">
        <v>0</v>
      </c>
      <c r="I101" s="5">
        <v>0</v>
      </c>
      <c r="J101" s="5">
        <v>0</v>
      </c>
      <c r="K101" s="5">
        <v>0</v>
      </c>
      <c r="L101" s="8"/>
      <c r="M101" s="5" t="s">
        <v>27</v>
      </c>
      <c r="N101" s="5" t="s">
        <v>206</v>
      </c>
      <c r="O101" s="5" t="s">
        <v>27</v>
      </c>
      <c r="P101" s="5" t="s">
        <v>206</v>
      </c>
    </row>
    <row r="102" spans="1:16" ht="30">
      <c r="A102" s="5">
        <v>45200000</v>
      </c>
      <c r="B102" s="5">
        <v>2880000</v>
      </c>
      <c r="C102" s="5" t="s">
        <v>16</v>
      </c>
      <c r="D102" s="5" t="s">
        <v>17</v>
      </c>
      <c r="E102" s="5">
        <v>1</v>
      </c>
      <c r="F102" s="5" t="s">
        <v>88</v>
      </c>
      <c r="G102" s="5" t="s">
        <v>19</v>
      </c>
      <c r="H102" s="5">
        <v>0</v>
      </c>
      <c r="I102" s="5">
        <v>0</v>
      </c>
      <c r="J102" s="5">
        <v>0</v>
      </c>
      <c r="K102" s="5">
        <v>0</v>
      </c>
      <c r="L102" s="8"/>
      <c r="M102" s="5" t="s">
        <v>27</v>
      </c>
      <c r="N102" s="5" t="s">
        <v>207</v>
      </c>
      <c r="O102" s="5" t="s">
        <v>27</v>
      </c>
      <c r="P102" s="5" t="s">
        <v>207</v>
      </c>
    </row>
    <row r="103" spans="1:16" ht="60">
      <c r="A103" s="5">
        <v>45200000</v>
      </c>
      <c r="B103" s="5">
        <v>10120000</v>
      </c>
      <c r="C103" s="5" t="s">
        <v>48</v>
      </c>
      <c r="D103" s="5" t="s">
        <v>17</v>
      </c>
      <c r="E103" s="5">
        <v>1</v>
      </c>
      <c r="F103" s="5"/>
      <c r="G103" s="5" t="s">
        <v>19</v>
      </c>
      <c r="H103" s="5">
        <v>0</v>
      </c>
      <c r="I103" s="5">
        <v>0</v>
      </c>
      <c r="J103" s="5">
        <v>0</v>
      </c>
      <c r="K103" s="5">
        <v>0</v>
      </c>
      <c r="L103" s="8" t="s">
        <v>208</v>
      </c>
      <c r="M103" s="5" t="s">
        <v>27</v>
      </c>
      <c r="N103" s="5" t="s">
        <v>209</v>
      </c>
      <c r="O103" s="5" t="s">
        <v>27</v>
      </c>
      <c r="P103" s="5" t="s">
        <v>210</v>
      </c>
    </row>
    <row r="104" spans="1:16" ht="75">
      <c r="A104" s="5">
        <v>45200000</v>
      </c>
      <c r="B104" s="5">
        <v>5396000</v>
      </c>
      <c r="C104" s="5" t="s">
        <v>48</v>
      </c>
      <c r="D104" s="5" t="s">
        <v>17</v>
      </c>
      <c r="E104" s="5">
        <v>3</v>
      </c>
      <c r="F104" s="5"/>
      <c r="G104" s="5" t="s">
        <v>19</v>
      </c>
      <c r="H104" s="5">
        <v>0</v>
      </c>
      <c r="I104" s="5">
        <v>0</v>
      </c>
      <c r="J104" s="5">
        <v>0</v>
      </c>
      <c r="K104" s="5">
        <v>0</v>
      </c>
      <c r="L104" s="8" t="s">
        <v>211</v>
      </c>
      <c r="M104" s="5" t="s">
        <v>27</v>
      </c>
      <c r="N104" s="5" t="s">
        <v>212</v>
      </c>
      <c r="O104" s="5" t="s">
        <v>27</v>
      </c>
      <c r="P104" s="5" t="s">
        <v>213</v>
      </c>
    </row>
    <row r="105" spans="1:16" ht="60">
      <c r="A105" s="5">
        <v>45300000</v>
      </c>
      <c r="B105" s="5">
        <v>1530000</v>
      </c>
      <c r="C105" s="5" t="s">
        <v>48</v>
      </c>
      <c r="D105" s="5" t="s">
        <v>17</v>
      </c>
      <c r="E105" s="5">
        <v>1</v>
      </c>
      <c r="F105" s="5"/>
      <c r="G105" s="5" t="s">
        <v>19</v>
      </c>
      <c r="H105" s="5">
        <v>0</v>
      </c>
      <c r="I105" s="5">
        <v>0</v>
      </c>
      <c r="J105" s="5">
        <v>0</v>
      </c>
      <c r="K105" s="5">
        <v>0</v>
      </c>
      <c r="L105" s="8" t="s">
        <v>214</v>
      </c>
      <c r="M105" s="5" t="s">
        <v>27</v>
      </c>
      <c r="N105" s="5" t="s">
        <v>215</v>
      </c>
      <c r="O105" s="5" t="s">
        <v>27</v>
      </c>
      <c r="P105" s="5" t="s">
        <v>216</v>
      </c>
    </row>
    <row r="106" spans="1:16" ht="30">
      <c r="A106" s="5">
        <v>45300000</v>
      </c>
      <c r="B106" s="5">
        <v>12564</v>
      </c>
      <c r="C106" s="5" t="s">
        <v>16</v>
      </c>
      <c r="D106" s="5" t="s">
        <v>91</v>
      </c>
      <c r="E106" s="5">
        <v>1</v>
      </c>
      <c r="F106" s="5" t="s">
        <v>67</v>
      </c>
      <c r="G106" s="5" t="s">
        <v>19</v>
      </c>
      <c r="H106" s="5">
        <v>0</v>
      </c>
      <c r="I106" s="5">
        <v>0</v>
      </c>
      <c r="J106" s="5">
        <v>0</v>
      </c>
      <c r="K106" s="5">
        <v>0</v>
      </c>
      <c r="L106" s="8"/>
      <c r="M106" s="5" t="s">
        <v>20</v>
      </c>
      <c r="N106" s="5" t="s">
        <v>205</v>
      </c>
      <c r="O106" s="5" t="s">
        <v>20</v>
      </c>
      <c r="P106" s="5" t="s">
        <v>205</v>
      </c>
    </row>
    <row r="107" spans="1:16" ht="30">
      <c r="A107" s="5">
        <v>45300000</v>
      </c>
      <c r="B107" s="5">
        <v>477900</v>
      </c>
      <c r="C107" s="5" t="s">
        <v>16</v>
      </c>
      <c r="D107" s="5" t="s">
        <v>33</v>
      </c>
      <c r="E107" s="5">
        <v>1</v>
      </c>
      <c r="F107" s="5" t="s">
        <v>86</v>
      </c>
      <c r="G107" s="5" t="s">
        <v>19</v>
      </c>
      <c r="H107" s="5">
        <v>0</v>
      </c>
      <c r="I107" s="5">
        <v>0</v>
      </c>
      <c r="J107" s="5">
        <v>0</v>
      </c>
      <c r="K107" s="5">
        <v>0</v>
      </c>
      <c r="L107" s="8" t="s">
        <v>217</v>
      </c>
      <c r="M107" s="5" t="s">
        <v>20</v>
      </c>
      <c r="N107" s="5" t="s">
        <v>81</v>
      </c>
      <c r="O107" s="5" t="s">
        <v>27</v>
      </c>
      <c r="P107" s="5" t="s">
        <v>218</v>
      </c>
    </row>
    <row r="108" spans="1:16" ht="45">
      <c r="A108" s="5">
        <v>45300000</v>
      </c>
      <c r="B108" s="5">
        <v>12100</v>
      </c>
      <c r="C108" s="5" t="s">
        <v>16</v>
      </c>
      <c r="D108" s="5" t="s">
        <v>22</v>
      </c>
      <c r="E108" s="5">
        <v>1</v>
      </c>
      <c r="F108" s="5" t="s">
        <v>219</v>
      </c>
      <c r="G108" s="5" t="s">
        <v>19</v>
      </c>
      <c r="H108" s="5">
        <v>0</v>
      </c>
      <c r="I108" s="5">
        <v>0</v>
      </c>
      <c r="J108" s="5">
        <v>0</v>
      </c>
      <c r="K108" s="5">
        <v>0</v>
      </c>
      <c r="L108" s="8" t="s">
        <v>220</v>
      </c>
      <c r="M108" s="5" t="s">
        <v>63</v>
      </c>
      <c r="N108" s="5" t="s">
        <v>110</v>
      </c>
      <c r="O108" s="5" t="s">
        <v>27</v>
      </c>
      <c r="P108" s="5" t="s">
        <v>221</v>
      </c>
    </row>
    <row r="109" spans="1:16" ht="60">
      <c r="A109" s="5">
        <v>45400000</v>
      </c>
      <c r="B109" s="5">
        <v>1510000</v>
      </c>
      <c r="C109" s="5" t="s">
        <v>48</v>
      </c>
      <c r="D109" s="5" t="s">
        <v>17</v>
      </c>
      <c r="E109" s="5">
        <v>1</v>
      </c>
      <c r="F109" s="5"/>
      <c r="G109" s="5" t="s">
        <v>19</v>
      </c>
      <c r="H109" s="5">
        <v>0</v>
      </c>
      <c r="I109" s="5">
        <v>0</v>
      </c>
      <c r="J109" s="5">
        <v>0</v>
      </c>
      <c r="K109" s="5">
        <v>0</v>
      </c>
      <c r="L109" s="8" t="s">
        <v>222</v>
      </c>
      <c r="M109" s="5" t="s">
        <v>27</v>
      </c>
      <c r="N109" s="5" t="s">
        <v>223</v>
      </c>
      <c r="O109" s="5" t="s">
        <v>27</v>
      </c>
      <c r="P109" s="5" t="s">
        <v>224</v>
      </c>
    </row>
    <row r="110" spans="1:16" ht="30">
      <c r="A110" s="5">
        <v>45500000</v>
      </c>
      <c r="B110" s="5">
        <v>4000</v>
      </c>
      <c r="C110" s="5" t="s">
        <v>16</v>
      </c>
      <c r="D110" s="5" t="s">
        <v>17</v>
      </c>
      <c r="E110" s="5">
        <v>1</v>
      </c>
      <c r="F110" s="5" t="s">
        <v>18</v>
      </c>
      <c r="G110" s="5" t="s">
        <v>19</v>
      </c>
      <c r="H110" s="5">
        <v>0</v>
      </c>
      <c r="I110" s="5">
        <v>0</v>
      </c>
      <c r="J110" s="5">
        <v>0</v>
      </c>
      <c r="K110" s="5">
        <v>0</v>
      </c>
      <c r="L110" s="8"/>
      <c r="M110" s="5" t="s">
        <v>20</v>
      </c>
      <c r="N110" s="5" t="s">
        <v>225</v>
      </c>
      <c r="O110" s="5" t="s">
        <v>20</v>
      </c>
      <c r="P110" s="5" t="s">
        <v>225</v>
      </c>
    </row>
    <row r="111" spans="1:16" ht="30">
      <c r="A111" s="5">
        <v>48200000</v>
      </c>
      <c r="B111" s="5">
        <v>50000</v>
      </c>
      <c r="C111" s="5" t="s">
        <v>32</v>
      </c>
      <c r="D111" s="5" t="s">
        <v>17</v>
      </c>
      <c r="E111" s="5">
        <v>1</v>
      </c>
      <c r="F111" s="5" t="s">
        <v>18</v>
      </c>
      <c r="G111" s="5" t="s">
        <v>19</v>
      </c>
      <c r="H111" s="5">
        <v>0</v>
      </c>
      <c r="I111" s="5">
        <v>0</v>
      </c>
      <c r="J111" s="5">
        <v>0</v>
      </c>
      <c r="K111" s="5">
        <v>0</v>
      </c>
      <c r="L111" s="8"/>
      <c r="M111" s="5" t="s">
        <v>20</v>
      </c>
      <c r="N111" s="5" t="s">
        <v>226</v>
      </c>
      <c r="O111" s="5" t="s">
        <v>20</v>
      </c>
      <c r="P111" s="5" t="s">
        <v>226</v>
      </c>
    </row>
    <row r="112" spans="1:16" ht="30">
      <c r="A112" s="5">
        <v>48400000</v>
      </c>
      <c r="B112" s="5">
        <v>10000</v>
      </c>
      <c r="C112" s="5" t="s">
        <v>16</v>
      </c>
      <c r="D112" s="5" t="s">
        <v>30</v>
      </c>
      <c r="E112" s="5">
        <v>1</v>
      </c>
      <c r="F112" s="5" t="s">
        <v>67</v>
      </c>
      <c r="G112" s="5" t="s">
        <v>19</v>
      </c>
      <c r="H112" s="5">
        <v>0</v>
      </c>
      <c r="I112" s="5">
        <v>0</v>
      </c>
      <c r="J112" s="5">
        <v>0</v>
      </c>
      <c r="K112" s="5">
        <v>0</v>
      </c>
      <c r="L112" s="8"/>
      <c r="M112" s="5" t="s">
        <v>20</v>
      </c>
      <c r="N112" s="5" t="s">
        <v>227</v>
      </c>
      <c r="O112" s="5" t="s">
        <v>20</v>
      </c>
      <c r="P112" s="5" t="s">
        <v>227</v>
      </c>
    </row>
    <row r="113" spans="1:16" ht="30">
      <c r="A113" s="5">
        <v>48800000</v>
      </c>
      <c r="B113" s="5">
        <v>4990</v>
      </c>
      <c r="C113" s="5" t="s">
        <v>16</v>
      </c>
      <c r="D113" s="5" t="s">
        <v>91</v>
      </c>
      <c r="E113" s="5">
        <v>1</v>
      </c>
      <c r="F113" s="5" t="s">
        <v>18</v>
      </c>
      <c r="G113" s="5" t="s">
        <v>19</v>
      </c>
      <c r="H113" s="5">
        <v>0</v>
      </c>
      <c r="I113" s="5">
        <v>0</v>
      </c>
      <c r="J113" s="5">
        <v>0</v>
      </c>
      <c r="K113" s="5">
        <v>0</v>
      </c>
      <c r="L113" s="8" t="s">
        <v>38</v>
      </c>
      <c r="M113" s="5" t="s">
        <v>27</v>
      </c>
      <c r="N113" s="5" t="s">
        <v>228</v>
      </c>
      <c r="O113" s="5" t="s">
        <v>27</v>
      </c>
      <c r="P113" s="5" t="s">
        <v>229</v>
      </c>
    </row>
    <row r="114" spans="1:16" ht="45">
      <c r="A114" s="5">
        <v>48900000</v>
      </c>
      <c r="B114" s="5">
        <v>24500</v>
      </c>
      <c r="C114" s="5" t="s">
        <v>16</v>
      </c>
      <c r="D114" s="5" t="s">
        <v>17</v>
      </c>
      <c r="E114" s="5">
        <v>1</v>
      </c>
      <c r="F114" s="5" t="s">
        <v>230</v>
      </c>
      <c r="G114" s="5" t="s">
        <v>19</v>
      </c>
      <c r="H114" s="5">
        <v>0</v>
      </c>
      <c r="I114" s="5">
        <v>0</v>
      </c>
      <c r="J114" s="5">
        <v>0</v>
      </c>
      <c r="K114" s="5">
        <v>0</v>
      </c>
      <c r="L114" s="8" t="s">
        <v>231</v>
      </c>
      <c r="M114" s="5" t="s">
        <v>20</v>
      </c>
      <c r="N114" s="5" t="s">
        <v>72</v>
      </c>
      <c r="O114" s="5" t="s">
        <v>63</v>
      </c>
      <c r="P114" s="5" t="s">
        <v>232</v>
      </c>
    </row>
    <row r="115" spans="1:16" ht="90">
      <c r="A115" s="5">
        <v>50100000</v>
      </c>
      <c r="B115" s="5">
        <v>646400</v>
      </c>
      <c r="C115" s="5" t="s">
        <v>48</v>
      </c>
      <c r="D115" s="5" t="s">
        <v>17</v>
      </c>
      <c r="E115" s="5">
        <v>1</v>
      </c>
      <c r="F115" s="5"/>
      <c r="G115" s="5" t="s">
        <v>19</v>
      </c>
      <c r="H115" s="5">
        <v>0</v>
      </c>
      <c r="I115" s="5">
        <v>0</v>
      </c>
      <c r="J115" s="5">
        <v>0</v>
      </c>
      <c r="K115" s="5">
        <v>0</v>
      </c>
      <c r="L115" s="8" t="s">
        <v>233</v>
      </c>
      <c r="M115" s="5" t="s">
        <v>27</v>
      </c>
      <c r="N115" s="5" t="s">
        <v>234</v>
      </c>
      <c r="O115" s="5" t="s">
        <v>27</v>
      </c>
      <c r="P115" s="5" t="s">
        <v>235</v>
      </c>
    </row>
    <row r="116" spans="1:16" ht="30">
      <c r="A116" s="5">
        <v>50100000</v>
      </c>
      <c r="B116" s="5">
        <v>366500</v>
      </c>
      <c r="C116" s="5" t="s">
        <v>16</v>
      </c>
      <c r="D116" s="5" t="s">
        <v>17</v>
      </c>
      <c r="E116" s="5">
        <v>1</v>
      </c>
      <c r="F116" s="5" t="s">
        <v>88</v>
      </c>
      <c r="G116" s="5" t="s">
        <v>19</v>
      </c>
      <c r="H116" s="5">
        <v>0</v>
      </c>
      <c r="I116" s="5">
        <v>0</v>
      </c>
      <c r="J116" s="5">
        <v>0</v>
      </c>
      <c r="K116" s="5">
        <v>0</v>
      </c>
      <c r="L116" s="8" t="s">
        <v>52</v>
      </c>
      <c r="M116" s="5" t="s">
        <v>27</v>
      </c>
      <c r="N116" s="5" t="s">
        <v>236</v>
      </c>
      <c r="O116" s="5" t="s">
        <v>27</v>
      </c>
      <c r="P116" s="5" t="s">
        <v>235</v>
      </c>
    </row>
    <row r="117" spans="1:16" ht="30">
      <c r="A117" s="5">
        <v>50300000</v>
      </c>
      <c r="B117" s="5">
        <v>165000</v>
      </c>
      <c r="C117" s="5" t="s">
        <v>32</v>
      </c>
      <c r="D117" s="5" t="s">
        <v>17</v>
      </c>
      <c r="E117" s="5">
        <v>1</v>
      </c>
      <c r="F117" s="5" t="s">
        <v>18</v>
      </c>
      <c r="G117" s="5" t="s">
        <v>19</v>
      </c>
      <c r="H117" s="5">
        <v>0</v>
      </c>
      <c r="I117" s="5">
        <v>0</v>
      </c>
      <c r="J117" s="5">
        <v>0</v>
      </c>
      <c r="K117" s="5">
        <v>0</v>
      </c>
      <c r="L117" s="8" t="s">
        <v>42</v>
      </c>
      <c r="M117" s="5" t="s">
        <v>27</v>
      </c>
      <c r="N117" s="5" t="s">
        <v>234</v>
      </c>
      <c r="O117" s="5" t="s">
        <v>27</v>
      </c>
      <c r="P117" s="5" t="s">
        <v>237</v>
      </c>
    </row>
    <row r="118" spans="1:16" ht="45">
      <c r="A118" s="5">
        <v>50400000</v>
      </c>
      <c r="B118" s="5">
        <v>8600</v>
      </c>
      <c r="C118" s="5" t="s">
        <v>32</v>
      </c>
      <c r="D118" s="5" t="s">
        <v>17</v>
      </c>
      <c r="E118" s="5">
        <v>1</v>
      </c>
      <c r="F118" s="5" t="s">
        <v>18</v>
      </c>
      <c r="G118" s="5" t="s">
        <v>19</v>
      </c>
      <c r="H118" s="5">
        <v>0</v>
      </c>
      <c r="I118" s="5">
        <v>0</v>
      </c>
      <c r="J118" s="5">
        <v>0</v>
      </c>
      <c r="K118" s="5">
        <v>0</v>
      </c>
      <c r="L118" s="8" t="s">
        <v>238</v>
      </c>
      <c r="M118" s="5" t="s">
        <v>27</v>
      </c>
      <c r="N118" s="5" t="s">
        <v>239</v>
      </c>
      <c r="O118" s="5" t="s">
        <v>27</v>
      </c>
      <c r="P118" s="5" t="s">
        <v>240</v>
      </c>
    </row>
    <row r="119" spans="1:16" ht="30">
      <c r="A119" s="5">
        <v>50500000</v>
      </c>
      <c r="B119" s="5">
        <v>100000</v>
      </c>
      <c r="C119" s="5" t="s">
        <v>32</v>
      </c>
      <c r="D119" s="5" t="s">
        <v>17</v>
      </c>
      <c r="E119" s="5">
        <v>1</v>
      </c>
      <c r="F119" s="5"/>
      <c r="G119" s="5" t="s">
        <v>19</v>
      </c>
      <c r="H119" s="5">
        <v>0</v>
      </c>
      <c r="I119" s="5">
        <v>0</v>
      </c>
      <c r="J119" s="5">
        <v>0</v>
      </c>
      <c r="K119" s="5">
        <v>0</v>
      </c>
      <c r="L119" s="8"/>
      <c r="M119" s="5" t="s">
        <v>27</v>
      </c>
      <c r="N119" s="5" t="s">
        <v>241</v>
      </c>
      <c r="O119" s="5" t="s">
        <v>27</v>
      </c>
      <c r="P119" s="5" t="s">
        <v>241</v>
      </c>
    </row>
    <row r="120" spans="1:16" ht="60">
      <c r="A120" s="5">
        <v>50600000</v>
      </c>
      <c r="B120" s="5">
        <v>120620</v>
      </c>
      <c r="C120" s="5" t="s">
        <v>32</v>
      </c>
      <c r="D120" s="5" t="s">
        <v>17</v>
      </c>
      <c r="E120" s="5">
        <v>1</v>
      </c>
      <c r="F120" s="5" t="s">
        <v>18</v>
      </c>
      <c r="G120" s="5" t="s">
        <v>19</v>
      </c>
      <c r="H120" s="5">
        <v>0</v>
      </c>
      <c r="I120" s="5">
        <v>0</v>
      </c>
      <c r="J120" s="5">
        <v>0</v>
      </c>
      <c r="K120" s="5">
        <v>0</v>
      </c>
      <c r="L120" s="8" t="s">
        <v>242</v>
      </c>
      <c r="M120" s="5" t="s">
        <v>63</v>
      </c>
      <c r="N120" s="5" t="s">
        <v>243</v>
      </c>
      <c r="O120" s="5" t="s">
        <v>27</v>
      </c>
      <c r="P120" s="5" t="s">
        <v>244</v>
      </c>
    </row>
    <row r="121" spans="1:16" ht="30">
      <c r="A121" s="5">
        <v>50700000</v>
      </c>
      <c r="B121" s="5">
        <v>119500</v>
      </c>
      <c r="C121" s="5" t="s">
        <v>32</v>
      </c>
      <c r="D121" s="5" t="s">
        <v>17</v>
      </c>
      <c r="E121" s="5">
        <v>1</v>
      </c>
      <c r="F121" s="5" t="s">
        <v>18</v>
      </c>
      <c r="G121" s="5" t="s">
        <v>19</v>
      </c>
      <c r="H121" s="5">
        <v>0</v>
      </c>
      <c r="I121" s="5">
        <v>0</v>
      </c>
      <c r="J121" s="5">
        <v>0</v>
      </c>
      <c r="K121" s="5">
        <v>0</v>
      </c>
      <c r="L121" s="8" t="s">
        <v>245</v>
      </c>
      <c r="M121" s="5" t="s">
        <v>27</v>
      </c>
      <c r="N121" s="5" t="s">
        <v>241</v>
      </c>
      <c r="O121" s="5" t="s">
        <v>27</v>
      </c>
      <c r="P121" s="5" t="s">
        <v>246</v>
      </c>
    </row>
    <row r="122" spans="1:16" ht="45">
      <c r="A122" s="5">
        <v>50800000</v>
      </c>
      <c r="B122" s="5">
        <v>20000</v>
      </c>
      <c r="C122" s="5" t="s">
        <v>32</v>
      </c>
      <c r="D122" s="5" t="s">
        <v>17</v>
      </c>
      <c r="E122" s="5">
        <v>1</v>
      </c>
      <c r="F122" s="5" t="s">
        <v>18</v>
      </c>
      <c r="G122" s="5" t="s">
        <v>19</v>
      </c>
      <c r="H122" s="5">
        <v>0</v>
      </c>
      <c r="I122" s="5">
        <v>0</v>
      </c>
      <c r="J122" s="5">
        <v>0</v>
      </c>
      <c r="K122" s="5">
        <v>0</v>
      </c>
      <c r="L122" s="8" t="s">
        <v>247</v>
      </c>
      <c r="M122" s="5" t="s">
        <v>27</v>
      </c>
      <c r="N122" s="5" t="s">
        <v>248</v>
      </c>
      <c r="O122" s="5" t="s">
        <v>63</v>
      </c>
      <c r="P122" s="5" t="s">
        <v>249</v>
      </c>
    </row>
    <row r="123" spans="1:16" ht="30">
      <c r="A123" s="5">
        <v>50800000</v>
      </c>
      <c r="B123" s="5">
        <v>600000</v>
      </c>
      <c r="C123" s="5" t="s">
        <v>16</v>
      </c>
      <c r="D123" s="5" t="s">
        <v>17</v>
      </c>
      <c r="E123" s="5">
        <v>3</v>
      </c>
      <c r="F123" s="5" t="s">
        <v>219</v>
      </c>
      <c r="G123" s="5" t="s">
        <v>19</v>
      </c>
      <c r="H123" s="5">
        <v>0</v>
      </c>
      <c r="I123" s="5">
        <v>0</v>
      </c>
      <c r="J123" s="5">
        <v>0</v>
      </c>
      <c r="K123" s="5">
        <v>0</v>
      </c>
      <c r="L123" s="8"/>
      <c r="M123" s="5" t="s">
        <v>27</v>
      </c>
      <c r="N123" s="5" t="s">
        <v>250</v>
      </c>
      <c r="O123" s="5" t="s">
        <v>27</v>
      </c>
      <c r="P123" s="5" t="s">
        <v>250</v>
      </c>
    </row>
    <row r="124" spans="1:16" ht="45">
      <c r="A124" s="5">
        <v>51100000</v>
      </c>
      <c r="B124" s="5">
        <v>39000</v>
      </c>
      <c r="C124" s="5" t="s">
        <v>32</v>
      </c>
      <c r="D124" s="5" t="s">
        <v>17</v>
      </c>
      <c r="E124" s="5">
        <v>1</v>
      </c>
      <c r="F124" s="5" t="s">
        <v>18</v>
      </c>
      <c r="G124" s="5" t="s">
        <v>19</v>
      </c>
      <c r="H124" s="5">
        <v>0</v>
      </c>
      <c r="I124" s="5">
        <v>0</v>
      </c>
      <c r="J124" s="5">
        <v>0</v>
      </c>
      <c r="K124" s="5">
        <v>0</v>
      </c>
      <c r="L124" s="8" t="s">
        <v>251</v>
      </c>
      <c r="M124" s="5" t="s">
        <v>27</v>
      </c>
      <c r="N124" s="5" t="s">
        <v>252</v>
      </c>
      <c r="O124" s="5" t="s">
        <v>27</v>
      </c>
      <c r="P124" s="5" t="s">
        <v>253</v>
      </c>
    </row>
    <row r="125" spans="1:16" ht="30">
      <c r="A125" s="5">
        <v>51200000</v>
      </c>
      <c r="B125" s="5">
        <v>1600</v>
      </c>
      <c r="C125" s="5" t="s">
        <v>16</v>
      </c>
      <c r="D125" s="5" t="s">
        <v>30</v>
      </c>
      <c r="E125" s="5">
        <v>1</v>
      </c>
      <c r="F125" s="5" t="s">
        <v>18</v>
      </c>
      <c r="G125" s="5" t="s">
        <v>19</v>
      </c>
      <c r="H125" s="5">
        <v>0</v>
      </c>
      <c r="I125" s="5">
        <v>0</v>
      </c>
      <c r="J125" s="5">
        <v>0</v>
      </c>
      <c r="K125" s="5">
        <v>0</v>
      </c>
      <c r="L125" s="8" t="s">
        <v>142</v>
      </c>
      <c r="M125" s="5" t="s">
        <v>20</v>
      </c>
      <c r="N125" s="5" t="s">
        <v>254</v>
      </c>
      <c r="O125" s="5" t="s">
        <v>27</v>
      </c>
      <c r="P125" s="5" t="s">
        <v>246</v>
      </c>
    </row>
    <row r="126" spans="1:16" ht="30">
      <c r="A126" s="5">
        <v>51300000</v>
      </c>
      <c r="B126" s="5">
        <v>80000</v>
      </c>
      <c r="C126" s="5" t="s">
        <v>32</v>
      </c>
      <c r="D126" s="5" t="s">
        <v>17</v>
      </c>
      <c r="E126" s="5">
        <v>1</v>
      </c>
      <c r="F126" s="5" t="s">
        <v>18</v>
      </c>
      <c r="G126" s="5" t="s">
        <v>19</v>
      </c>
      <c r="H126" s="5">
        <v>0</v>
      </c>
      <c r="I126" s="5">
        <v>0</v>
      </c>
      <c r="J126" s="5">
        <v>0</v>
      </c>
      <c r="K126" s="5">
        <v>0</v>
      </c>
      <c r="L126" s="8"/>
      <c r="M126" s="5" t="s">
        <v>20</v>
      </c>
      <c r="N126" s="5" t="s">
        <v>255</v>
      </c>
      <c r="O126" s="5" t="s">
        <v>20</v>
      </c>
      <c r="P126" s="5" t="s">
        <v>255</v>
      </c>
    </row>
    <row r="127" spans="1:16" ht="30">
      <c r="A127" s="5">
        <v>51500000</v>
      </c>
      <c r="B127" s="5">
        <v>4900</v>
      </c>
      <c r="C127" s="5" t="s">
        <v>16</v>
      </c>
      <c r="D127" s="5" t="s">
        <v>91</v>
      </c>
      <c r="E127" s="5">
        <v>1</v>
      </c>
      <c r="F127" s="5" t="s">
        <v>18</v>
      </c>
      <c r="G127" s="5" t="s">
        <v>19</v>
      </c>
      <c r="H127" s="5">
        <v>0</v>
      </c>
      <c r="I127" s="5">
        <v>0</v>
      </c>
      <c r="J127" s="5">
        <v>0</v>
      </c>
      <c r="K127" s="5">
        <v>0</v>
      </c>
      <c r="L127" s="8"/>
      <c r="M127" s="5" t="s">
        <v>27</v>
      </c>
      <c r="N127" s="5" t="s">
        <v>75</v>
      </c>
      <c r="O127" s="5" t="s">
        <v>27</v>
      </c>
      <c r="P127" s="5" t="s">
        <v>75</v>
      </c>
    </row>
    <row r="128" spans="1:16" ht="30">
      <c r="A128" s="5">
        <v>51600000</v>
      </c>
      <c r="B128" s="5">
        <v>2000</v>
      </c>
      <c r="C128" s="5" t="s">
        <v>16</v>
      </c>
      <c r="D128" s="5" t="s">
        <v>91</v>
      </c>
      <c r="E128" s="5">
        <v>1</v>
      </c>
      <c r="F128" s="5" t="s">
        <v>18</v>
      </c>
      <c r="G128" s="5" t="s">
        <v>19</v>
      </c>
      <c r="H128" s="5">
        <v>0</v>
      </c>
      <c r="I128" s="5">
        <v>0</v>
      </c>
      <c r="J128" s="5">
        <v>0</v>
      </c>
      <c r="K128" s="5">
        <v>0</v>
      </c>
      <c r="L128" s="8"/>
      <c r="M128" s="5" t="s">
        <v>20</v>
      </c>
      <c r="N128" s="5" t="s">
        <v>256</v>
      </c>
      <c r="O128" s="5" t="s">
        <v>20</v>
      </c>
      <c r="P128" s="5" t="s">
        <v>256</v>
      </c>
    </row>
    <row r="129" spans="1:16" ht="30">
      <c r="A129" s="5">
        <v>51900000</v>
      </c>
      <c r="B129" s="5">
        <v>160010</v>
      </c>
      <c r="C129" s="5" t="s">
        <v>32</v>
      </c>
      <c r="D129" s="5" t="s">
        <v>17</v>
      </c>
      <c r="E129" s="5">
        <v>1</v>
      </c>
      <c r="F129" s="5" t="s">
        <v>18</v>
      </c>
      <c r="G129" s="5" t="s">
        <v>19</v>
      </c>
      <c r="H129" s="5">
        <v>0</v>
      </c>
      <c r="I129" s="5">
        <v>0</v>
      </c>
      <c r="J129" s="5">
        <v>0</v>
      </c>
      <c r="K129" s="5">
        <v>0</v>
      </c>
      <c r="L129" s="8" t="s">
        <v>257</v>
      </c>
      <c r="M129" s="5" t="s">
        <v>20</v>
      </c>
      <c r="N129" s="5" t="s">
        <v>258</v>
      </c>
      <c r="O129" s="5" t="s">
        <v>20</v>
      </c>
      <c r="P129" s="5" t="s">
        <v>259</v>
      </c>
    </row>
    <row r="130" spans="1:16" ht="30">
      <c r="A130" s="5">
        <v>55100000</v>
      </c>
      <c r="B130" s="5">
        <v>50000</v>
      </c>
      <c r="C130" s="5" t="s">
        <v>16</v>
      </c>
      <c r="D130" s="5" t="s">
        <v>17</v>
      </c>
      <c r="E130" s="5">
        <v>1</v>
      </c>
      <c r="F130" s="5" t="s">
        <v>23</v>
      </c>
      <c r="G130" s="5" t="s">
        <v>19</v>
      </c>
      <c r="H130" s="5">
        <v>0</v>
      </c>
      <c r="I130" s="5">
        <v>0</v>
      </c>
      <c r="J130" s="5">
        <v>0</v>
      </c>
      <c r="K130" s="5">
        <v>0</v>
      </c>
      <c r="L130" s="8" t="s">
        <v>42</v>
      </c>
      <c r="M130" s="5" t="s">
        <v>20</v>
      </c>
      <c r="N130" s="5" t="s">
        <v>74</v>
      </c>
      <c r="O130" s="5" t="s">
        <v>20</v>
      </c>
      <c r="P130" s="5" t="s">
        <v>260</v>
      </c>
    </row>
    <row r="131" spans="1:16" ht="30">
      <c r="A131" s="5">
        <v>55300000</v>
      </c>
      <c r="B131" s="5">
        <v>120000</v>
      </c>
      <c r="C131" s="5" t="s">
        <v>16</v>
      </c>
      <c r="D131" s="5" t="s">
        <v>17</v>
      </c>
      <c r="E131" s="5">
        <v>1</v>
      </c>
      <c r="F131" s="5" t="s">
        <v>23</v>
      </c>
      <c r="G131" s="5" t="s">
        <v>19</v>
      </c>
      <c r="H131" s="5">
        <v>0</v>
      </c>
      <c r="I131" s="5">
        <v>0</v>
      </c>
      <c r="J131" s="5">
        <v>0</v>
      </c>
      <c r="K131" s="5">
        <v>0</v>
      </c>
      <c r="L131" s="8"/>
      <c r="M131" s="5" t="s">
        <v>27</v>
      </c>
      <c r="N131" s="5" t="s">
        <v>261</v>
      </c>
      <c r="O131" s="5" t="s">
        <v>27</v>
      </c>
      <c r="P131" s="5" t="s">
        <v>261</v>
      </c>
    </row>
    <row r="132" spans="1:16" ht="45">
      <c r="A132" s="5">
        <v>55500000</v>
      </c>
      <c r="B132" s="5">
        <v>4900</v>
      </c>
      <c r="C132" s="5" t="s">
        <v>16</v>
      </c>
      <c r="D132" s="5" t="s">
        <v>17</v>
      </c>
      <c r="E132" s="5">
        <v>1</v>
      </c>
      <c r="F132" s="5" t="s">
        <v>23</v>
      </c>
      <c r="G132" s="5" t="s">
        <v>19</v>
      </c>
      <c r="H132" s="5">
        <v>0</v>
      </c>
      <c r="I132" s="5">
        <v>0</v>
      </c>
      <c r="J132" s="5">
        <v>0</v>
      </c>
      <c r="K132" s="5">
        <v>0</v>
      </c>
      <c r="L132" s="8" t="s">
        <v>262</v>
      </c>
      <c r="M132" s="5" t="s">
        <v>63</v>
      </c>
      <c r="N132" s="5" t="s">
        <v>263</v>
      </c>
      <c r="O132" s="5" t="s">
        <v>63</v>
      </c>
      <c r="P132" s="5" t="s">
        <v>263</v>
      </c>
    </row>
    <row r="133" spans="1:16" ht="30">
      <c r="A133" s="5">
        <v>60100000</v>
      </c>
      <c r="B133" s="5">
        <v>8774</v>
      </c>
      <c r="C133" s="5" t="s">
        <v>16</v>
      </c>
      <c r="D133" s="5" t="s">
        <v>22</v>
      </c>
      <c r="E133" s="5">
        <v>1</v>
      </c>
      <c r="F133" s="5" t="s">
        <v>23</v>
      </c>
      <c r="G133" s="5" t="s">
        <v>19</v>
      </c>
      <c r="H133" s="5">
        <v>0</v>
      </c>
      <c r="I133" s="5">
        <v>0</v>
      </c>
      <c r="J133" s="5">
        <v>0</v>
      </c>
      <c r="K133" s="5">
        <v>0</v>
      </c>
      <c r="L133" s="8" t="s">
        <v>42</v>
      </c>
      <c r="M133" s="5" t="s">
        <v>20</v>
      </c>
      <c r="N133" s="5" t="s">
        <v>264</v>
      </c>
      <c r="O133" s="5" t="s">
        <v>27</v>
      </c>
      <c r="P133" s="5" t="s">
        <v>265</v>
      </c>
    </row>
    <row r="134" spans="1:16" ht="30">
      <c r="A134" s="5">
        <v>63100000</v>
      </c>
      <c r="B134" s="5">
        <v>113000</v>
      </c>
      <c r="C134" s="5" t="s">
        <v>32</v>
      </c>
      <c r="D134" s="5" t="s">
        <v>17</v>
      </c>
      <c r="E134" s="5">
        <v>1</v>
      </c>
      <c r="F134" s="5" t="s">
        <v>18</v>
      </c>
      <c r="G134" s="5" t="s">
        <v>19</v>
      </c>
      <c r="H134" s="5">
        <v>0</v>
      </c>
      <c r="I134" s="5">
        <v>0</v>
      </c>
      <c r="J134" s="5">
        <v>0</v>
      </c>
      <c r="K134" s="5">
        <v>0</v>
      </c>
      <c r="L134" s="8" t="s">
        <v>266</v>
      </c>
      <c r="M134" s="5" t="s">
        <v>27</v>
      </c>
      <c r="N134" s="5" t="s">
        <v>252</v>
      </c>
      <c r="O134" s="5" t="s">
        <v>27</v>
      </c>
      <c r="P134" s="5" t="s">
        <v>267</v>
      </c>
    </row>
    <row r="135" spans="1:16" ht="30">
      <c r="A135" s="5">
        <v>63500000</v>
      </c>
      <c r="B135" s="5">
        <v>1500</v>
      </c>
      <c r="C135" s="5" t="s">
        <v>16</v>
      </c>
      <c r="D135" s="5" t="s">
        <v>22</v>
      </c>
      <c r="E135" s="5">
        <v>1</v>
      </c>
      <c r="F135" s="5" t="s">
        <v>23</v>
      </c>
      <c r="G135" s="5" t="s">
        <v>19</v>
      </c>
      <c r="H135" s="5">
        <v>0</v>
      </c>
      <c r="I135" s="5">
        <v>0</v>
      </c>
      <c r="J135" s="5">
        <v>0</v>
      </c>
      <c r="K135" s="5">
        <v>0</v>
      </c>
      <c r="L135" s="8" t="s">
        <v>38</v>
      </c>
      <c r="M135" s="5" t="s">
        <v>20</v>
      </c>
      <c r="N135" s="5" t="s">
        <v>268</v>
      </c>
      <c r="O135" s="5" t="s">
        <v>27</v>
      </c>
      <c r="P135" s="5" t="s">
        <v>269</v>
      </c>
    </row>
    <row r="136" spans="1:16" ht="30">
      <c r="A136" s="5">
        <v>63700000</v>
      </c>
      <c r="B136" s="5">
        <v>13000</v>
      </c>
      <c r="C136" s="5" t="s">
        <v>16</v>
      </c>
      <c r="D136" s="5" t="s">
        <v>17</v>
      </c>
      <c r="E136" s="5">
        <v>1</v>
      </c>
      <c r="F136" s="5" t="s">
        <v>67</v>
      </c>
      <c r="G136" s="5" t="s">
        <v>19</v>
      </c>
      <c r="H136" s="5">
        <v>0</v>
      </c>
      <c r="I136" s="5">
        <v>0</v>
      </c>
      <c r="J136" s="5">
        <v>0</v>
      </c>
      <c r="K136" s="5">
        <v>0</v>
      </c>
      <c r="L136" s="8" t="s">
        <v>52</v>
      </c>
      <c r="M136" s="5" t="s">
        <v>20</v>
      </c>
      <c r="N136" s="5" t="s">
        <v>270</v>
      </c>
      <c r="O136" s="5" t="s">
        <v>27</v>
      </c>
      <c r="P136" s="5" t="s">
        <v>271</v>
      </c>
    </row>
    <row r="137" spans="1:16" ht="30">
      <c r="A137" s="5">
        <v>63700000</v>
      </c>
      <c r="B137" s="5">
        <v>156000</v>
      </c>
      <c r="C137" s="5" t="s">
        <v>32</v>
      </c>
      <c r="D137" s="5" t="s">
        <v>17</v>
      </c>
      <c r="E137" s="5">
        <v>1</v>
      </c>
      <c r="F137" s="5" t="s">
        <v>18</v>
      </c>
      <c r="G137" s="5" t="s">
        <v>19</v>
      </c>
      <c r="H137" s="5">
        <v>0</v>
      </c>
      <c r="I137" s="5">
        <v>0</v>
      </c>
      <c r="J137" s="5">
        <v>0</v>
      </c>
      <c r="K137" s="5">
        <v>0</v>
      </c>
      <c r="L137" s="8" t="s">
        <v>272</v>
      </c>
      <c r="M137" s="5" t="s">
        <v>27</v>
      </c>
      <c r="N137" s="5" t="s">
        <v>273</v>
      </c>
      <c r="O137" s="5" t="s">
        <v>20</v>
      </c>
      <c r="P137" s="5" t="s">
        <v>274</v>
      </c>
    </row>
    <row r="138" spans="1:16" ht="45">
      <c r="A138" s="5">
        <v>63700000</v>
      </c>
      <c r="B138" s="5">
        <v>625</v>
      </c>
      <c r="C138" s="5" t="s">
        <v>16</v>
      </c>
      <c r="D138" s="5" t="s">
        <v>66</v>
      </c>
      <c r="E138" s="5">
        <v>1</v>
      </c>
      <c r="F138" s="5" t="s">
        <v>230</v>
      </c>
      <c r="G138" s="5" t="s">
        <v>19</v>
      </c>
      <c r="H138" s="5">
        <v>0</v>
      </c>
      <c r="I138" s="5">
        <v>0</v>
      </c>
      <c r="J138" s="5">
        <v>0</v>
      </c>
      <c r="K138" s="5">
        <v>0</v>
      </c>
      <c r="L138" s="8"/>
      <c r="M138" s="5" t="s">
        <v>27</v>
      </c>
      <c r="N138" s="5" t="s">
        <v>275</v>
      </c>
      <c r="O138" s="5" t="s">
        <v>27</v>
      </c>
      <c r="P138" s="5" t="s">
        <v>275</v>
      </c>
    </row>
    <row r="139" spans="1:16" ht="30">
      <c r="A139" s="5">
        <v>64200000</v>
      </c>
      <c r="B139" s="5">
        <v>775500</v>
      </c>
      <c r="C139" s="5" t="s">
        <v>25</v>
      </c>
      <c r="D139" s="5" t="s">
        <v>17</v>
      </c>
      <c r="E139" s="5">
        <v>1</v>
      </c>
      <c r="F139" s="5"/>
      <c r="G139" s="5" t="s">
        <v>19</v>
      </c>
      <c r="H139" s="5">
        <v>0</v>
      </c>
      <c r="I139" s="5">
        <v>0</v>
      </c>
      <c r="J139" s="5">
        <v>0</v>
      </c>
      <c r="K139" s="5">
        <v>0</v>
      </c>
      <c r="L139" s="8" t="s">
        <v>276</v>
      </c>
      <c r="M139" s="5" t="s">
        <v>27</v>
      </c>
      <c r="N139" s="5" t="s">
        <v>277</v>
      </c>
      <c r="O139" s="5" t="s">
        <v>27</v>
      </c>
      <c r="P139" s="5" t="s">
        <v>278</v>
      </c>
    </row>
    <row r="140" spans="1:16" ht="30">
      <c r="A140" s="5">
        <v>64200000</v>
      </c>
      <c r="B140" s="5">
        <v>4000</v>
      </c>
      <c r="C140" s="5" t="s">
        <v>16</v>
      </c>
      <c r="D140" s="5" t="s">
        <v>22</v>
      </c>
      <c r="E140" s="5">
        <v>1</v>
      </c>
      <c r="F140" s="5" t="s">
        <v>86</v>
      </c>
      <c r="G140" s="5" t="s">
        <v>19</v>
      </c>
      <c r="H140" s="5">
        <v>0</v>
      </c>
      <c r="I140" s="5">
        <v>0</v>
      </c>
      <c r="J140" s="5">
        <v>0</v>
      </c>
      <c r="K140" s="5">
        <v>0</v>
      </c>
      <c r="L140" s="8" t="s">
        <v>279</v>
      </c>
      <c r="M140" s="5" t="s">
        <v>20</v>
      </c>
      <c r="N140" s="5" t="s">
        <v>280</v>
      </c>
      <c r="O140" s="5" t="s">
        <v>20</v>
      </c>
      <c r="P140" s="5" t="s">
        <v>281</v>
      </c>
    </row>
    <row r="141" spans="1:16" ht="75">
      <c r="A141" s="5">
        <v>66500000</v>
      </c>
      <c r="B141" s="5">
        <v>1145000</v>
      </c>
      <c r="C141" s="5" t="s">
        <v>48</v>
      </c>
      <c r="D141" s="5" t="s">
        <v>17</v>
      </c>
      <c r="E141" s="5">
        <v>1</v>
      </c>
      <c r="F141" s="5"/>
      <c r="G141" s="5" t="s">
        <v>19</v>
      </c>
      <c r="H141" s="5">
        <v>0</v>
      </c>
      <c r="I141" s="5">
        <v>0</v>
      </c>
      <c r="J141" s="5">
        <v>0</v>
      </c>
      <c r="K141" s="5">
        <v>0</v>
      </c>
      <c r="L141" s="8" t="s">
        <v>282</v>
      </c>
      <c r="M141" s="5" t="s">
        <v>27</v>
      </c>
      <c r="N141" s="5" t="s">
        <v>283</v>
      </c>
      <c r="O141" s="5" t="s">
        <v>27</v>
      </c>
      <c r="P141" s="5" t="s">
        <v>221</v>
      </c>
    </row>
    <row r="142" spans="1:16" ht="30">
      <c r="A142" s="5">
        <v>71200000</v>
      </c>
      <c r="B142" s="5">
        <v>760</v>
      </c>
      <c r="C142" s="5" t="s">
        <v>16</v>
      </c>
      <c r="D142" s="5" t="s">
        <v>30</v>
      </c>
      <c r="E142" s="5">
        <v>1</v>
      </c>
      <c r="F142" s="5" t="s">
        <v>67</v>
      </c>
      <c r="G142" s="5" t="s">
        <v>19</v>
      </c>
      <c r="H142" s="5">
        <v>0</v>
      </c>
      <c r="I142" s="5">
        <v>0</v>
      </c>
      <c r="J142" s="5">
        <v>0</v>
      </c>
      <c r="K142" s="5">
        <v>0</v>
      </c>
      <c r="L142" s="8"/>
      <c r="M142" s="5" t="s">
        <v>27</v>
      </c>
      <c r="N142" s="5" t="s">
        <v>284</v>
      </c>
      <c r="O142" s="5" t="s">
        <v>27</v>
      </c>
      <c r="P142" s="5" t="s">
        <v>284</v>
      </c>
    </row>
    <row r="143" spans="1:16" ht="60">
      <c r="A143" s="5">
        <v>71300000</v>
      </c>
      <c r="B143" s="5">
        <v>20000</v>
      </c>
      <c r="C143" s="5" t="s">
        <v>32</v>
      </c>
      <c r="D143" s="5" t="s">
        <v>30</v>
      </c>
      <c r="E143" s="5">
        <v>1</v>
      </c>
      <c r="F143" s="5" t="s">
        <v>18</v>
      </c>
      <c r="G143" s="5" t="s">
        <v>19</v>
      </c>
      <c r="H143" s="5">
        <v>0</v>
      </c>
      <c r="I143" s="5">
        <v>0</v>
      </c>
      <c r="J143" s="5">
        <v>0</v>
      </c>
      <c r="K143" s="5">
        <v>0</v>
      </c>
      <c r="L143" s="8" t="s">
        <v>285</v>
      </c>
      <c r="M143" s="5" t="s">
        <v>27</v>
      </c>
      <c r="N143" s="5" t="s">
        <v>283</v>
      </c>
      <c r="O143" s="5" t="s">
        <v>20</v>
      </c>
      <c r="P143" s="5" t="s">
        <v>286</v>
      </c>
    </row>
    <row r="144" spans="1:16" ht="30">
      <c r="A144" s="5">
        <v>71300000</v>
      </c>
      <c r="B144" s="5">
        <v>5700</v>
      </c>
      <c r="C144" s="5" t="s">
        <v>16</v>
      </c>
      <c r="D144" s="5" t="s">
        <v>91</v>
      </c>
      <c r="E144" s="5">
        <v>1</v>
      </c>
      <c r="F144" s="5" t="s">
        <v>86</v>
      </c>
      <c r="G144" s="5" t="s">
        <v>19</v>
      </c>
      <c r="H144" s="5">
        <v>0</v>
      </c>
      <c r="I144" s="5">
        <v>0</v>
      </c>
      <c r="J144" s="5">
        <v>0</v>
      </c>
      <c r="K144" s="5">
        <v>0</v>
      </c>
      <c r="L144" s="8"/>
      <c r="M144" s="5" t="s">
        <v>27</v>
      </c>
      <c r="N144" s="5" t="s">
        <v>206</v>
      </c>
      <c r="O144" s="5" t="s">
        <v>27</v>
      </c>
      <c r="P144" s="5" t="s">
        <v>206</v>
      </c>
    </row>
    <row r="145" spans="1:16" ht="45">
      <c r="A145" s="5">
        <v>71600000</v>
      </c>
      <c r="B145" s="5">
        <v>2000</v>
      </c>
      <c r="C145" s="5" t="s">
        <v>16</v>
      </c>
      <c r="D145" s="5" t="s">
        <v>91</v>
      </c>
      <c r="E145" s="5">
        <v>1</v>
      </c>
      <c r="F145" s="5" t="s">
        <v>230</v>
      </c>
      <c r="G145" s="5" t="s">
        <v>19</v>
      </c>
      <c r="H145" s="5">
        <v>0</v>
      </c>
      <c r="I145" s="5">
        <v>0</v>
      </c>
      <c r="J145" s="5">
        <v>0</v>
      </c>
      <c r="K145" s="5">
        <v>0</v>
      </c>
      <c r="L145" s="8"/>
      <c r="M145" s="5" t="s">
        <v>27</v>
      </c>
      <c r="N145" s="5" t="s">
        <v>287</v>
      </c>
      <c r="O145" s="5" t="s">
        <v>27</v>
      </c>
      <c r="P145" s="5" t="s">
        <v>287</v>
      </c>
    </row>
    <row r="146" spans="1:16" ht="30">
      <c r="A146" s="5">
        <v>71600000</v>
      </c>
      <c r="B146" s="5">
        <v>4000</v>
      </c>
      <c r="C146" s="5" t="s">
        <v>16</v>
      </c>
      <c r="D146" s="5" t="s">
        <v>30</v>
      </c>
      <c r="E146" s="5">
        <v>1</v>
      </c>
      <c r="F146" s="5" t="s">
        <v>18</v>
      </c>
      <c r="G146" s="5" t="s">
        <v>19</v>
      </c>
      <c r="H146" s="5">
        <v>0</v>
      </c>
      <c r="I146" s="5">
        <v>0</v>
      </c>
      <c r="J146" s="5">
        <v>0</v>
      </c>
      <c r="K146" s="5">
        <v>0</v>
      </c>
      <c r="L146" s="8" t="s">
        <v>52</v>
      </c>
      <c r="M146" s="5" t="s">
        <v>20</v>
      </c>
      <c r="N146" s="5" t="s">
        <v>288</v>
      </c>
      <c r="O146" s="5" t="s">
        <v>27</v>
      </c>
      <c r="P146" s="5" t="s">
        <v>289</v>
      </c>
    </row>
    <row r="147" spans="1:16" ht="30">
      <c r="A147" s="5">
        <v>71700000</v>
      </c>
      <c r="B147" s="5">
        <v>4990</v>
      </c>
      <c r="C147" s="5" t="s">
        <v>16</v>
      </c>
      <c r="D147" s="5" t="s">
        <v>17</v>
      </c>
      <c r="E147" s="5">
        <v>1</v>
      </c>
      <c r="F147" s="5" t="s">
        <v>18</v>
      </c>
      <c r="G147" s="5" t="s">
        <v>19</v>
      </c>
      <c r="H147" s="5">
        <v>0</v>
      </c>
      <c r="I147" s="5">
        <v>0</v>
      </c>
      <c r="J147" s="5">
        <v>0</v>
      </c>
      <c r="K147" s="5">
        <v>0</v>
      </c>
      <c r="L147" s="8" t="s">
        <v>42</v>
      </c>
      <c r="M147" s="5" t="s">
        <v>20</v>
      </c>
      <c r="N147" s="5" t="s">
        <v>290</v>
      </c>
      <c r="O147" s="5" t="s">
        <v>20</v>
      </c>
      <c r="P147" s="5" t="s">
        <v>291</v>
      </c>
    </row>
    <row r="148" spans="1:16" ht="30">
      <c r="A148" s="5">
        <v>72200000</v>
      </c>
      <c r="B148" s="5">
        <v>6800</v>
      </c>
      <c r="C148" s="5" t="s">
        <v>16</v>
      </c>
      <c r="D148" s="5" t="s">
        <v>91</v>
      </c>
      <c r="E148" s="5">
        <v>1</v>
      </c>
      <c r="F148" s="5" t="s">
        <v>219</v>
      </c>
      <c r="G148" s="5" t="s">
        <v>19</v>
      </c>
      <c r="H148" s="5">
        <v>0</v>
      </c>
      <c r="I148" s="5">
        <v>0</v>
      </c>
      <c r="J148" s="5">
        <v>0</v>
      </c>
      <c r="K148" s="5">
        <v>0</v>
      </c>
      <c r="L148" s="8"/>
      <c r="M148" s="5" t="s">
        <v>27</v>
      </c>
      <c r="N148" s="5" t="s">
        <v>292</v>
      </c>
      <c r="O148" s="5" t="s">
        <v>27</v>
      </c>
      <c r="P148" s="5" t="s">
        <v>292</v>
      </c>
    </row>
    <row r="149" spans="1:16" ht="30">
      <c r="A149" s="5">
        <v>72200000</v>
      </c>
      <c r="B149" s="5">
        <v>42000</v>
      </c>
      <c r="C149" s="5" t="s">
        <v>32</v>
      </c>
      <c r="D149" s="5" t="s">
        <v>30</v>
      </c>
      <c r="E149" s="5">
        <v>1</v>
      </c>
      <c r="F149" s="5" t="s">
        <v>18</v>
      </c>
      <c r="G149" s="5" t="s">
        <v>19</v>
      </c>
      <c r="H149" s="5">
        <v>0</v>
      </c>
      <c r="I149" s="5">
        <v>0</v>
      </c>
      <c r="J149" s="5">
        <v>0</v>
      </c>
      <c r="K149" s="5">
        <v>0</v>
      </c>
      <c r="L149" s="8"/>
      <c r="M149" s="5" t="s">
        <v>20</v>
      </c>
      <c r="N149" s="5" t="s">
        <v>293</v>
      </c>
      <c r="O149" s="5" t="s">
        <v>20</v>
      </c>
      <c r="P149" s="5" t="s">
        <v>293</v>
      </c>
    </row>
    <row r="150" spans="1:16" ht="30">
      <c r="A150" s="5">
        <v>72300000</v>
      </c>
      <c r="B150" s="5">
        <v>30060</v>
      </c>
      <c r="C150" s="5" t="s">
        <v>32</v>
      </c>
      <c r="D150" s="5" t="s">
        <v>17</v>
      </c>
      <c r="E150" s="5">
        <v>1</v>
      </c>
      <c r="F150" s="5" t="s">
        <v>18</v>
      </c>
      <c r="G150" s="5" t="s">
        <v>19</v>
      </c>
      <c r="H150" s="5">
        <v>0</v>
      </c>
      <c r="I150" s="5">
        <v>0</v>
      </c>
      <c r="J150" s="5">
        <v>0</v>
      </c>
      <c r="K150" s="5">
        <v>0</v>
      </c>
      <c r="L150" s="8">
        <v>33600000</v>
      </c>
      <c r="M150" s="5" t="s">
        <v>27</v>
      </c>
      <c r="N150" s="5" t="s">
        <v>294</v>
      </c>
      <c r="O150" s="5" t="s">
        <v>27</v>
      </c>
      <c r="P150" s="5" t="s">
        <v>295</v>
      </c>
    </row>
    <row r="151" spans="1:16" ht="30">
      <c r="A151" s="5">
        <v>72400000</v>
      </c>
      <c r="B151" s="5">
        <v>30000</v>
      </c>
      <c r="C151" s="5" t="s">
        <v>25</v>
      </c>
      <c r="D151" s="5" t="s">
        <v>17</v>
      </c>
      <c r="E151" s="5">
        <v>1</v>
      </c>
      <c r="F151" s="5"/>
      <c r="G151" s="5" t="s">
        <v>19</v>
      </c>
      <c r="H151" s="5">
        <v>0</v>
      </c>
      <c r="I151" s="5">
        <v>0</v>
      </c>
      <c r="J151" s="5">
        <v>0</v>
      </c>
      <c r="K151" s="5">
        <v>0</v>
      </c>
      <c r="L151" s="8"/>
      <c r="M151" s="5" t="s">
        <v>27</v>
      </c>
      <c r="N151" s="5" t="s">
        <v>277</v>
      </c>
      <c r="O151" s="5" t="s">
        <v>27</v>
      </c>
      <c r="P151" s="5" t="s">
        <v>277</v>
      </c>
    </row>
    <row r="152" spans="1:16" ht="30">
      <c r="A152" s="5">
        <v>73100000</v>
      </c>
      <c r="B152" s="5">
        <v>194500</v>
      </c>
      <c r="C152" s="5" t="s">
        <v>32</v>
      </c>
      <c r="D152" s="5" t="s">
        <v>17</v>
      </c>
      <c r="E152" s="5">
        <v>1</v>
      </c>
      <c r="F152" s="5" t="s">
        <v>18</v>
      </c>
      <c r="G152" s="5" t="s">
        <v>19</v>
      </c>
      <c r="H152" s="5">
        <v>0</v>
      </c>
      <c r="I152" s="5">
        <v>0</v>
      </c>
      <c r="J152" s="5">
        <v>0</v>
      </c>
      <c r="K152" s="5">
        <v>0</v>
      </c>
      <c r="L152" s="8" t="s">
        <v>142</v>
      </c>
      <c r="M152" s="5" t="s">
        <v>27</v>
      </c>
      <c r="N152" s="5" t="s">
        <v>294</v>
      </c>
      <c r="O152" s="5" t="s">
        <v>20</v>
      </c>
      <c r="P152" s="5" t="s">
        <v>296</v>
      </c>
    </row>
    <row r="153" spans="1:16" ht="30">
      <c r="A153" s="5">
        <v>73100000</v>
      </c>
      <c r="B153" s="5">
        <v>140000</v>
      </c>
      <c r="C153" s="5" t="s">
        <v>48</v>
      </c>
      <c r="D153" s="5" t="s">
        <v>33</v>
      </c>
      <c r="E153" s="5">
        <v>1</v>
      </c>
      <c r="F153" s="5"/>
      <c r="G153" s="5" t="s">
        <v>19</v>
      </c>
      <c r="H153" s="5">
        <v>0</v>
      </c>
      <c r="I153" s="5">
        <v>0</v>
      </c>
      <c r="J153" s="5">
        <v>0</v>
      </c>
      <c r="K153" s="5">
        <v>0</v>
      </c>
      <c r="L153" s="8" t="s">
        <v>52</v>
      </c>
      <c r="M153" s="5" t="s">
        <v>20</v>
      </c>
      <c r="N153" s="5" t="s">
        <v>297</v>
      </c>
      <c r="O153" s="5" t="s">
        <v>27</v>
      </c>
      <c r="P153" s="5" t="s">
        <v>298</v>
      </c>
    </row>
    <row r="154" spans="1:16" ht="45">
      <c r="A154" s="5">
        <v>75100000</v>
      </c>
      <c r="B154" s="5">
        <v>15000</v>
      </c>
      <c r="C154" s="5" t="s">
        <v>16</v>
      </c>
      <c r="D154" s="5" t="s">
        <v>17</v>
      </c>
      <c r="E154" s="5">
        <v>1</v>
      </c>
      <c r="F154" s="5" t="s">
        <v>230</v>
      </c>
      <c r="G154" s="5" t="s">
        <v>19</v>
      </c>
      <c r="H154" s="5">
        <v>0</v>
      </c>
      <c r="I154" s="5">
        <v>0</v>
      </c>
      <c r="J154" s="5">
        <v>0</v>
      </c>
      <c r="K154" s="5">
        <v>0</v>
      </c>
      <c r="L154" s="8"/>
      <c r="M154" s="5" t="s">
        <v>20</v>
      </c>
      <c r="N154" s="5" t="s">
        <v>299</v>
      </c>
      <c r="O154" s="5" t="s">
        <v>20</v>
      </c>
      <c r="P154" s="5" t="s">
        <v>299</v>
      </c>
    </row>
    <row r="155" spans="1:16" ht="45">
      <c r="A155" s="5">
        <v>77300000</v>
      </c>
      <c r="B155" s="5">
        <v>24500</v>
      </c>
      <c r="C155" s="5" t="s">
        <v>32</v>
      </c>
      <c r="D155" s="5" t="s">
        <v>17</v>
      </c>
      <c r="E155" s="5">
        <v>1</v>
      </c>
      <c r="F155" s="5" t="s">
        <v>18</v>
      </c>
      <c r="G155" s="5" t="s">
        <v>19</v>
      </c>
      <c r="H155" s="5">
        <v>0</v>
      </c>
      <c r="I155" s="5">
        <v>0</v>
      </c>
      <c r="J155" s="5">
        <v>0</v>
      </c>
      <c r="K155" s="5">
        <v>0</v>
      </c>
      <c r="L155" s="8" t="s">
        <v>300</v>
      </c>
      <c r="M155" s="5" t="s">
        <v>20</v>
      </c>
      <c r="N155" s="5" t="s">
        <v>301</v>
      </c>
      <c r="O155" s="5" t="s">
        <v>63</v>
      </c>
      <c r="P155" s="5" t="s">
        <v>302</v>
      </c>
    </row>
    <row r="156" spans="1:16" ht="45">
      <c r="A156" s="5">
        <v>79100000</v>
      </c>
      <c r="B156" s="5">
        <v>4500</v>
      </c>
      <c r="C156" s="5" t="s">
        <v>16</v>
      </c>
      <c r="D156" s="5" t="s">
        <v>17</v>
      </c>
      <c r="E156" s="5">
        <v>1</v>
      </c>
      <c r="F156" s="5" t="s">
        <v>18</v>
      </c>
      <c r="G156" s="5" t="s">
        <v>19</v>
      </c>
      <c r="H156" s="5">
        <v>0</v>
      </c>
      <c r="I156" s="5">
        <v>0</v>
      </c>
      <c r="J156" s="5">
        <v>0</v>
      </c>
      <c r="K156" s="5">
        <v>0</v>
      </c>
      <c r="L156" s="8" t="s">
        <v>52</v>
      </c>
      <c r="M156" s="5" t="s">
        <v>63</v>
      </c>
      <c r="N156" s="5" t="s">
        <v>303</v>
      </c>
      <c r="O156" s="5" t="s">
        <v>20</v>
      </c>
      <c r="P156" s="5" t="s">
        <v>304</v>
      </c>
    </row>
    <row r="157" spans="1:16" ht="45">
      <c r="A157" s="5">
        <v>79500000</v>
      </c>
      <c r="B157" s="5">
        <v>4900</v>
      </c>
      <c r="C157" s="5" t="s">
        <v>16</v>
      </c>
      <c r="D157" s="5" t="s">
        <v>17</v>
      </c>
      <c r="E157" s="5">
        <v>1</v>
      </c>
      <c r="F157" s="5" t="s">
        <v>18</v>
      </c>
      <c r="G157" s="5" t="s">
        <v>19</v>
      </c>
      <c r="H157" s="5">
        <v>0</v>
      </c>
      <c r="I157" s="5">
        <v>0</v>
      </c>
      <c r="J157" s="5">
        <v>0</v>
      </c>
      <c r="K157" s="5">
        <v>0</v>
      </c>
      <c r="L157" s="8" t="s">
        <v>305</v>
      </c>
      <c r="M157" s="5" t="s">
        <v>20</v>
      </c>
      <c r="N157" s="5" t="s">
        <v>306</v>
      </c>
      <c r="O157" s="5" t="s">
        <v>63</v>
      </c>
      <c r="P157" s="5" t="s">
        <v>307</v>
      </c>
    </row>
    <row r="158" spans="1:16" ht="45">
      <c r="A158" s="5">
        <v>79500000</v>
      </c>
      <c r="B158" s="5">
        <v>10000</v>
      </c>
      <c r="C158" s="5" t="s">
        <v>16</v>
      </c>
      <c r="D158" s="5" t="s">
        <v>91</v>
      </c>
      <c r="E158" s="5">
        <v>1</v>
      </c>
      <c r="F158" s="5" t="s">
        <v>230</v>
      </c>
      <c r="G158" s="5" t="s">
        <v>19</v>
      </c>
      <c r="H158" s="5">
        <v>0</v>
      </c>
      <c r="I158" s="5">
        <v>0</v>
      </c>
      <c r="J158" s="5">
        <v>0</v>
      </c>
      <c r="K158" s="5">
        <v>0</v>
      </c>
      <c r="L158" s="8" t="s">
        <v>38</v>
      </c>
      <c r="M158" s="5" t="s">
        <v>27</v>
      </c>
      <c r="N158" s="5" t="s">
        <v>308</v>
      </c>
      <c r="O158" s="5" t="s">
        <v>27</v>
      </c>
      <c r="P158" s="5" t="s">
        <v>309</v>
      </c>
    </row>
    <row r="159" spans="1:16" ht="30">
      <c r="A159" s="5">
        <v>79500000</v>
      </c>
      <c r="B159" s="5">
        <v>8000</v>
      </c>
      <c r="C159" s="5" t="s">
        <v>16</v>
      </c>
      <c r="D159" s="5" t="s">
        <v>310</v>
      </c>
      <c r="E159" s="5">
        <v>1</v>
      </c>
      <c r="F159" s="5" t="s">
        <v>23</v>
      </c>
      <c r="G159" s="5" t="s">
        <v>19</v>
      </c>
      <c r="H159" s="5">
        <v>0</v>
      </c>
      <c r="I159" s="5">
        <v>0</v>
      </c>
      <c r="J159" s="5">
        <v>0</v>
      </c>
      <c r="K159" s="5">
        <v>0</v>
      </c>
      <c r="L159" s="8"/>
      <c r="M159" s="5" t="s">
        <v>20</v>
      </c>
      <c r="N159" s="5" t="s">
        <v>311</v>
      </c>
      <c r="O159" s="5" t="s">
        <v>20</v>
      </c>
      <c r="P159" s="5" t="s">
        <v>311</v>
      </c>
    </row>
    <row r="160" spans="1:16" ht="30">
      <c r="A160" s="5">
        <v>79600000</v>
      </c>
      <c r="B160" s="5">
        <v>2000</v>
      </c>
      <c r="C160" s="5" t="s">
        <v>16</v>
      </c>
      <c r="D160" s="5" t="s">
        <v>17</v>
      </c>
      <c r="E160" s="5">
        <v>1</v>
      </c>
      <c r="F160" s="5" t="s">
        <v>18</v>
      </c>
      <c r="G160" s="5" t="s">
        <v>19</v>
      </c>
      <c r="H160" s="5">
        <v>0</v>
      </c>
      <c r="I160" s="5">
        <v>0</v>
      </c>
      <c r="J160" s="5">
        <v>0</v>
      </c>
      <c r="K160" s="5">
        <v>0</v>
      </c>
      <c r="L160" s="8"/>
      <c r="M160" s="5" t="s">
        <v>20</v>
      </c>
      <c r="N160" s="5" t="s">
        <v>312</v>
      </c>
      <c r="O160" s="5" t="s">
        <v>20</v>
      </c>
      <c r="P160" s="5" t="s">
        <v>312</v>
      </c>
    </row>
    <row r="161" spans="1:16" ht="45">
      <c r="A161" s="5">
        <v>79700000</v>
      </c>
      <c r="B161" s="5">
        <v>2000</v>
      </c>
      <c r="C161" s="5" t="s">
        <v>16</v>
      </c>
      <c r="D161" s="5" t="s">
        <v>17</v>
      </c>
      <c r="E161" s="5">
        <v>1</v>
      </c>
      <c r="F161" s="5" t="s">
        <v>18</v>
      </c>
      <c r="G161" s="5" t="s">
        <v>19</v>
      </c>
      <c r="H161" s="5">
        <v>0</v>
      </c>
      <c r="I161" s="5">
        <v>0</v>
      </c>
      <c r="J161" s="5">
        <v>0</v>
      </c>
      <c r="K161" s="5">
        <v>0</v>
      </c>
      <c r="L161" s="8"/>
      <c r="M161" s="5" t="s">
        <v>63</v>
      </c>
      <c r="N161" s="5" t="s">
        <v>313</v>
      </c>
      <c r="O161" s="5" t="s">
        <v>63</v>
      </c>
      <c r="P161" s="5" t="s">
        <v>313</v>
      </c>
    </row>
    <row r="162" spans="1:16" ht="30">
      <c r="A162" s="5">
        <v>79700000</v>
      </c>
      <c r="B162" s="5">
        <v>1974000</v>
      </c>
      <c r="C162" s="5" t="s">
        <v>16</v>
      </c>
      <c r="D162" s="5" t="s">
        <v>17</v>
      </c>
      <c r="E162" s="5">
        <v>1</v>
      </c>
      <c r="F162" s="5" t="s">
        <v>67</v>
      </c>
      <c r="G162" s="5" t="s">
        <v>19</v>
      </c>
      <c r="H162" s="5">
        <v>0</v>
      </c>
      <c r="I162" s="5">
        <v>0</v>
      </c>
      <c r="J162" s="5">
        <v>0</v>
      </c>
      <c r="K162" s="5">
        <v>0</v>
      </c>
      <c r="L162" s="8" t="s">
        <v>94</v>
      </c>
      <c r="M162" s="5" t="s">
        <v>27</v>
      </c>
      <c r="N162" s="5" t="s">
        <v>314</v>
      </c>
      <c r="O162" s="5" t="s">
        <v>20</v>
      </c>
      <c r="P162" s="5" t="s">
        <v>315</v>
      </c>
    </row>
    <row r="163" spans="1:16" ht="30">
      <c r="A163" s="5">
        <v>79800000</v>
      </c>
      <c r="B163" s="5">
        <v>4950</v>
      </c>
      <c r="C163" s="5" t="s">
        <v>16</v>
      </c>
      <c r="D163" s="5" t="s">
        <v>30</v>
      </c>
      <c r="E163" s="5">
        <v>1</v>
      </c>
      <c r="F163" s="5" t="s">
        <v>18</v>
      </c>
      <c r="G163" s="5" t="s">
        <v>19</v>
      </c>
      <c r="H163" s="5">
        <v>0</v>
      </c>
      <c r="I163" s="5">
        <v>0</v>
      </c>
      <c r="J163" s="5">
        <v>0</v>
      </c>
      <c r="K163" s="5">
        <v>0</v>
      </c>
      <c r="L163" s="8" t="s">
        <v>316</v>
      </c>
      <c r="M163" s="5" t="s">
        <v>27</v>
      </c>
      <c r="N163" s="5" t="s">
        <v>317</v>
      </c>
      <c r="O163" s="5" t="s">
        <v>27</v>
      </c>
      <c r="P163" s="5" t="s">
        <v>318</v>
      </c>
    </row>
    <row r="164" spans="1:16" ht="30">
      <c r="A164" s="5">
        <v>79900000</v>
      </c>
      <c r="B164" s="5">
        <v>4810</v>
      </c>
      <c r="C164" s="5" t="s">
        <v>16</v>
      </c>
      <c r="D164" s="5" t="s">
        <v>33</v>
      </c>
      <c r="E164" s="5">
        <v>1</v>
      </c>
      <c r="F164" s="5" t="s">
        <v>18</v>
      </c>
      <c r="G164" s="5" t="s">
        <v>19</v>
      </c>
      <c r="H164" s="5">
        <v>0</v>
      </c>
      <c r="I164" s="5">
        <v>0</v>
      </c>
      <c r="J164" s="5">
        <v>0</v>
      </c>
      <c r="K164" s="5">
        <v>0</v>
      </c>
      <c r="L164" s="8" t="s">
        <v>220</v>
      </c>
      <c r="M164" s="5" t="s">
        <v>20</v>
      </c>
      <c r="N164" s="5" t="s">
        <v>319</v>
      </c>
      <c r="O164" s="5" t="s">
        <v>20</v>
      </c>
      <c r="P164" s="5" t="s">
        <v>320</v>
      </c>
    </row>
    <row r="165" spans="1:16" ht="30">
      <c r="A165" s="5">
        <v>80500000</v>
      </c>
      <c r="B165" s="5">
        <v>162000</v>
      </c>
      <c r="C165" s="5" t="s">
        <v>16</v>
      </c>
      <c r="D165" s="5" t="s">
        <v>17</v>
      </c>
      <c r="E165" s="5">
        <v>1</v>
      </c>
      <c r="F165" s="5" t="s">
        <v>88</v>
      </c>
      <c r="G165" s="5" t="s">
        <v>19</v>
      </c>
      <c r="H165" s="5">
        <v>0</v>
      </c>
      <c r="I165" s="5">
        <v>0</v>
      </c>
      <c r="J165" s="5">
        <v>0</v>
      </c>
      <c r="K165" s="5">
        <v>0</v>
      </c>
      <c r="L165" s="8">
        <v>75100000.501</v>
      </c>
      <c r="M165" s="5" t="s">
        <v>20</v>
      </c>
      <c r="N165" s="5" t="s">
        <v>321</v>
      </c>
      <c r="O165" s="5" t="s">
        <v>27</v>
      </c>
      <c r="P165" s="5" t="s">
        <v>322</v>
      </c>
    </row>
    <row r="166" spans="1:16" ht="45">
      <c r="A166" s="5">
        <v>80500000</v>
      </c>
      <c r="B166" s="5">
        <v>3000</v>
      </c>
      <c r="C166" s="5" t="s">
        <v>16</v>
      </c>
      <c r="D166" s="5" t="s">
        <v>33</v>
      </c>
      <c r="E166" s="5">
        <v>1</v>
      </c>
      <c r="F166" s="5" t="s">
        <v>18</v>
      </c>
      <c r="G166" s="5" t="s">
        <v>19</v>
      </c>
      <c r="H166" s="5">
        <v>0</v>
      </c>
      <c r="I166" s="5">
        <v>0</v>
      </c>
      <c r="J166" s="5">
        <v>0</v>
      </c>
      <c r="K166" s="5">
        <v>0</v>
      </c>
      <c r="L166" s="8" t="s">
        <v>323</v>
      </c>
      <c r="M166" s="5" t="s">
        <v>63</v>
      </c>
      <c r="N166" s="5" t="s">
        <v>324</v>
      </c>
      <c r="O166" s="5" t="s">
        <v>20</v>
      </c>
      <c r="P166" s="5" t="s">
        <v>325</v>
      </c>
    </row>
    <row r="167" spans="1:16" ht="30">
      <c r="A167" s="5">
        <v>80500000</v>
      </c>
      <c r="B167" s="5">
        <v>11500</v>
      </c>
      <c r="C167" s="5" t="s">
        <v>32</v>
      </c>
      <c r="D167" s="5" t="s">
        <v>30</v>
      </c>
      <c r="E167" s="5">
        <v>1</v>
      </c>
      <c r="F167" s="5" t="s">
        <v>18</v>
      </c>
      <c r="G167" s="5" t="s">
        <v>19</v>
      </c>
      <c r="H167" s="5">
        <v>0</v>
      </c>
      <c r="I167" s="5">
        <v>0</v>
      </c>
      <c r="J167" s="5">
        <v>0</v>
      </c>
      <c r="K167" s="5">
        <v>0</v>
      </c>
      <c r="L167" s="8" t="s">
        <v>52</v>
      </c>
      <c r="M167" s="5" t="s">
        <v>20</v>
      </c>
      <c r="N167" s="5" t="s">
        <v>325</v>
      </c>
      <c r="O167" s="5" t="s">
        <v>27</v>
      </c>
      <c r="P167" s="5" t="s">
        <v>326</v>
      </c>
    </row>
    <row r="168" spans="1:16" ht="30">
      <c r="A168" s="5">
        <v>80500000</v>
      </c>
      <c r="B168" s="5">
        <v>4760</v>
      </c>
      <c r="C168" s="5" t="s">
        <v>16</v>
      </c>
      <c r="D168" s="5" t="s">
        <v>91</v>
      </c>
      <c r="E168" s="5">
        <v>1</v>
      </c>
      <c r="F168" s="5" t="s">
        <v>67</v>
      </c>
      <c r="G168" s="5" t="s">
        <v>19</v>
      </c>
      <c r="H168" s="5">
        <v>0</v>
      </c>
      <c r="I168" s="5">
        <v>0</v>
      </c>
      <c r="J168" s="5">
        <v>0</v>
      </c>
      <c r="K168" s="5">
        <v>0</v>
      </c>
      <c r="L168" s="8" t="s">
        <v>220</v>
      </c>
      <c r="M168" s="5" t="s">
        <v>27</v>
      </c>
      <c r="N168" s="5" t="s">
        <v>327</v>
      </c>
      <c r="O168" s="5" t="s">
        <v>27</v>
      </c>
      <c r="P168" s="5" t="s">
        <v>189</v>
      </c>
    </row>
    <row r="169" spans="1:16" ht="30">
      <c r="A169" s="5">
        <v>85100000</v>
      </c>
      <c r="B169" s="5">
        <v>16500</v>
      </c>
      <c r="C169" s="5" t="s">
        <v>32</v>
      </c>
      <c r="D169" s="5" t="s">
        <v>91</v>
      </c>
      <c r="E169" s="5">
        <v>1</v>
      </c>
      <c r="F169" s="5" t="s">
        <v>18</v>
      </c>
      <c r="G169" s="5" t="s">
        <v>19</v>
      </c>
      <c r="H169" s="5">
        <v>0</v>
      </c>
      <c r="I169" s="5">
        <v>0</v>
      </c>
      <c r="J169" s="5">
        <v>0</v>
      </c>
      <c r="K169" s="5">
        <v>0</v>
      </c>
      <c r="L169" s="8"/>
      <c r="M169" s="5" t="s">
        <v>27</v>
      </c>
      <c r="N169" s="5" t="s">
        <v>328</v>
      </c>
      <c r="O169" s="5" t="s">
        <v>27</v>
      </c>
      <c r="P169" s="5" t="s">
        <v>328</v>
      </c>
    </row>
    <row r="170" spans="1:16" ht="30">
      <c r="A170" s="5">
        <v>90500000</v>
      </c>
      <c r="B170" s="5">
        <v>100</v>
      </c>
      <c r="C170" s="5" t="s">
        <v>16</v>
      </c>
      <c r="D170" s="5" t="s">
        <v>91</v>
      </c>
      <c r="E170" s="5">
        <v>1</v>
      </c>
      <c r="F170" s="5" t="s">
        <v>67</v>
      </c>
      <c r="G170" s="5" t="s">
        <v>19</v>
      </c>
      <c r="H170" s="5">
        <v>0</v>
      </c>
      <c r="I170" s="5">
        <v>0</v>
      </c>
      <c r="J170" s="5">
        <v>0</v>
      </c>
      <c r="K170" s="5">
        <v>0</v>
      </c>
      <c r="L170" s="8"/>
      <c r="M170" s="5" t="s">
        <v>27</v>
      </c>
      <c r="N170" s="5" t="s">
        <v>218</v>
      </c>
      <c r="O170" s="5" t="s">
        <v>27</v>
      </c>
      <c r="P170" s="5" t="s">
        <v>218</v>
      </c>
    </row>
    <row r="171" spans="1:16" ht="45">
      <c r="A171" s="5">
        <v>90500000</v>
      </c>
      <c r="B171" s="5">
        <v>37000</v>
      </c>
      <c r="C171" s="5" t="s">
        <v>16</v>
      </c>
      <c r="D171" s="5" t="s">
        <v>17</v>
      </c>
      <c r="E171" s="5">
        <v>1</v>
      </c>
      <c r="F171" s="5" t="s">
        <v>230</v>
      </c>
      <c r="G171" s="5" t="s">
        <v>19</v>
      </c>
      <c r="H171" s="5">
        <v>0</v>
      </c>
      <c r="I171" s="5">
        <v>0</v>
      </c>
      <c r="J171" s="5">
        <v>0</v>
      </c>
      <c r="K171" s="5">
        <v>0</v>
      </c>
      <c r="L171" s="8" t="s">
        <v>52</v>
      </c>
      <c r="M171" s="5" t="s">
        <v>20</v>
      </c>
      <c r="N171" s="5" t="s">
        <v>329</v>
      </c>
      <c r="O171" s="5" t="s">
        <v>63</v>
      </c>
      <c r="P171" s="5" t="s">
        <v>330</v>
      </c>
    </row>
    <row r="172" spans="1:16" ht="30">
      <c r="A172" s="5">
        <v>90500000</v>
      </c>
      <c r="B172" s="5">
        <v>90000</v>
      </c>
      <c r="C172" s="5" t="s">
        <v>32</v>
      </c>
      <c r="D172" s="5" t="s">
        <v>17</v>
      </c>
      <c r="E172" s="5">
        <v>1</v>
      </c>
      <c r="F172" s="5" t="s">
        <v>18</v>
      </c>
      <c r="G172" s="5" t="s">
        <v>19</v>
      </c>
      <c r="H172" s="5">
        <v>0</v>
      </c>
      <c r="I172" s="5">
        <v>0</v>
      </c>
      <c r="J172" s="5">
        <v>0</v>
      </c>
      <c r="K172" s="5">
        <v>0</v>
      </c>
      <c r="L172" s="8" t="s">
        <v>52</v>
      </c>
      <c r="M172" s="5" t="s">
        <v>20</v>
      </c>
      <c r="N172" s="5" t="s">
        <v>331</v>
      </c>
      <c r="O172" s="5" t="s">
        <v>20</v>
      </c>
      <c r="P172" s="5" t="s">
        <v>332</v>
      </c>
    </row>
    <row r="173" spans="1:16" ht="30">
      <c r="A173" s="5">
        <v>90600000</v>
      </c>
      <c r="B173" s="5">
        <v>2000</v>
      </c>
      <c r="C173" s="5" t="s">
        <v>16</v>
      </c>
      <c r="D173" s="5" t="s">
        <v>33</v>
      </c>
      <c r="E173" s="5">
        <v>1</v>
      </c>
      <c r="F173" s="5" t="s">
        <v>18</v>
      </c>
      <c r="G173" s="5" t="s">
        <v>19</v>
      </c>
      <c r="H173" s="5">
        <v>0</v>
      </c>
      <c r="I173" s="5">
        <v>0</v>
      </c>
      <c r="J173" s="5">
        <v>0</v>
      </c>
      <c r="K173" s="5">
        <v>0</v>
      </c>
      <c r="L173" s="8"/>
      <c r="M173" s="5" t="s">
        <v>20</v>
      </c>
      <c r="N173" s="5" t="s">
        <v>333</v>
      </c>
      <c r="O173" s="5" t="s">
        <v>20</v>
      </c>
      <c r="P173" s="5" t="s">
        <v>333</v>
      </c>
    </row>
    <row r="174" spans="1:16" ht="30">
      <c r="A174" s="5">
        <v>90900000</v>
      </c>
      <c r="B174" s="5">
        <v>23300</v>
      </c>
      <c r="C174" s="5" t="s">
        <v>16</v>
      </c>
      <c r="D174" s="5" t="s">
        <v>22</v>
      </c>
      <c r="E174" s="5">
        <v>1</v>
      </c>
      <c r="F174" s="5" t="s">
        <v>86</v>
      </c>
      <c r="G174" s="5" t="s">
        <v>19</v>
      </c>
      <c r="H174" s="5">
        <v>0</v>
      </c>
      <c r="I174" s="5">
        <v>0</v>
      </c>
      <c r="J174" s="5">
        <v>0</v>
      </c>
      <c r="K174" s="5">
        <v>0</v>
      </c>
      <c r="L174" s="8"/>
      <c r="M174" s="5" t="s">
        <v>20</v>
      </c>
      <c r="N174" s="5" t="s">
        <v>334</v>
      </c>
      <c r="O174" s="5" t="s">
        <v>20</v>
      </c>
      <c r="P174" s="5" t="s">
        <v>334</v>
      </c>
    </row>
    <row r="175" spans="1:16" ht="75">
      <c r="A175" s="5">
        <v>90900000</v>
      </c>
      <c r="B175" s="5">
        <v>906600</v>
      </c>
      <c r="C175" s="5" t="s">
        <v>48</v>
      </c>
      <c r="D175" s="5" t="s">
        <v>17</v>
      </c>
      <c r="E175" s="5">
        <v>1</v>
      </c>
      <c r="F175" s="5"/>
      <c r="G175" s="5" t="s">
        <v>19</v>
      </c>
      <c r="H175" s="5">
        <v>0</v>
      </c>
      <c r="I175" s="5">
        <v>0</v>
      </c>
      <c r="J175" s="5">
        <v>0</v>
      </c>
      <c r="K175" s="5">
        <v>0</v>
      </c>
      <c r="L175" s="8" t="s">
        <v>335</v>
      </c>
      <c r="M175" s="5" t="s">
        <v>27</v>
      </c>
      <c r="N175" s="5" t="s">
        <v>336</v>
      </c>
      <c r="O175" s="5" t="s">
        <v>20</v>
      </c>
      <c r="P175" s="5" t="s">
        <v>111</v>
      </c>
    </row>
    <row r="176" spans="1:16" ht="30">
      <c r="A176" s="5">
        <v>92100000</v>
      </c>
      <c r="B176" s="5">
        <v>4990</v>
      </c>
      <c r="C176" s="5" t="s">
        <v>16</v>
      </c>
      <c r="D176" s="5" t="s">
        <v>22</v>
      </c>
      <c r="E176" s="5">
        <v>1</v>
      </c>
      <c r="F176" s="5" t="s">
        <v>18</v>
      </c>
      <c r="G176" s="5" t="s">
        <v>19</v>
      </c>
      <c r="H176" s="5">
        <v>0</v>
      </c>
      <c r="I176" s="5">
        <v>0</v>
      </c>
      <c r="J176" s="5">
        <v>0</v>
      </c>
      <c r="K176" s="5">
        <v>0</v>
      </c>
      <c r="L176" s="8"/>
      <c r="M176" s="5" t="s">
        <v>20</v>
      </c>
      <c r="N176" s="5" t="s">
        <v>337</v>
      </c>
      <c r="O176" s="5" t="s">
        <v>20</v>
      </c>
      <c r="P176" s="5" t="s">
        <v>337</v>
      </c>
    </row>
    <row r="177" spans="1:16" ht="30">
      <c r="A177" s="5">
        <v>92200000</v>
      </c>
      <c r="B177" s="5">
        <v>14000</v>
      </c>
      <c r="C177" s="5" t="s">
        <v>32</v>
      </c>
      <c r="D177" s="5" t="s">
        <v>338</v>
      </c>
      <c r="E177" s="5">
        <v>1</v>
      </c>
      <c r="F177" s="5" t="s">
        <v>18</v>
      </c>
      <c r="G177" s="5" t="s">
        <v>19</v>
      </c>
      <c r="H177" s="5">
        <v>0</v>
      </c>
      <c r="I177" s="5">
        <v>0</v>
      </c>
      <c r="J177" s="5">
        <v>0</v>
      </c>
      <c r="K177" s="5">
        <v>0</v>
      </c>
      <c r="L177" s="8" t="s">
        <v>339</v>
      </c>
      <c r="M177" s="5" t="s">
        <v>20</v>
      </c>
      <c r="N177" s="5" t="s">
        <v>340</v>
      </c>
      <c r="O177" s="5" t="s">
        <v>20</v>
      </c>
      <c r="P177" s="5" t="s">
        <v>341</v>
      </c>
    </row>
    <row r="178" spans="1:16" ht="30">
      <c r="A178" s="5">
        <v>92300000</v>
      </c>
      <c r="B178" s="5">
        <v>12000</v>
      </c>
      <c r="C178" s="5" t="s">
        <v>16</v>
      </c>
      <c r="D178" s="5" t="s">
        <v>17</v>
      </c>
      <c r="E178" s="5">
        <v>1</v>
      </c>
      <c r="F178" s="5" t="s">
        <v>23</v>
      </c>
      <c r="G178" s="5" t="s">
        <v>19</v>
      </c>
      <c r="H178" s="5">
        <v>0</v>
      </c>
      <c r="I178" s="5">
        <v>0</v>
      </c>
      <c r="J178" s="5">
        <v>0</v>
      </c>
      <c r="K178" s="5">
        <v>0</v>
      </c>
      <c r="L178" s="8" t="s">
        <v>42</v>
      </c>
      <c r="M178" s="5" t="s">
        <v>20</v>
      </c>
      <c r="N178" s="5" t="s">
        <v>342</v>
      </c>
      <c r="O178" s="5" t="s">
        <v>20</v>
      </c>
      <c r="P178" s="5" t="s">
        <v>343</v>
      </c>
    </row>
    <row r="179" spans="1:16" ht="30">
      <c r="A179" s="5">
        <v>92400000</v>
      </c>
      <c r="B179" s="5">
        <v>4900</v>
      </c>
      <c r="C179" s="5" t="s">
        <v>16</v>
      </c>
      <c r="D179" s="5" t="s">
        <v>17</v>
      </c>
      <c r="E179" s="5">
        <v>1</v>
      </c>
      <c r="F179" s="5" t="s">
        <v>18</v>
      </c>
      <c r="G179" s="5" t="s">
        <v>19</v>
      </c>
      <c r="H179" s="5">
        <v>0</v>
      </c>
      <c r="I179" s="5">
        <v>0</v>
      </c>
      <c r="J179" s="5">
        <v>0</v>
      </c>
      <c r="K179" s="5">
        <v>0</v>
      </c>
      <c r="L179" s="8"/>
      <c r="M179" s="5" t="s">
        <v>20</v>
      </c>
      <c r="N179" s="5" t="s">
        <v>312</v>
      </c>
      <c r="O179" s="5" t="s">
        <v>20</v>
      </c>
      <c r="P179" s="5" t="s">
        <v>312</v>
      </c>
    </row>
    <row r="180" spans="1:16" ht="30">
      <c r="A180" s="5">
        <v>92500000</v>
      </c>
      <c r="B180" s="5">
        <v>3900</v>
      </c>
      <c r="C180" s="5" t="s">
        <v>16</v>
      </c>
      <c r="D180" s="5" t="s">
        <v>91</v>
      </c>
      <c r="E180" s="5">
        <v>1</v>
      </c>
      <c r="F180" s="5" t="s">
        <v>18</v>
      </c>
      <c r="G180" s="5" t="s">
        <v>19</v>
      </c>
      <c r="H180" s="5">
        <v>0</v>
      </c>
      <c r="I180" s="5">
        <v>0</v>
      </c>
      <c r="J180" s="5">
        <v>0</v>
      </c>
      <c r="K180" s="5">
        <v>0</v>
      </c>
      <c r="L180" s="8"/>
      <c r="M180" s="5" t="s">
        <v>27</v>
      </c>
      <c r="N180" s="5" t="s">
        <v>193</v>
      </c>
      <c r="O180" s="5" t="s">
        <v>27</v>
      </c>
      <c r="P180" s="5" t="s">
        <v>193</v>
      </c>
    </row>
    <row r="181" spans="1:16" ht="30">
      <c r="A181" s="5">
        <v>92500000</v>
      </c>
      <c r="B181" s="5">
        <v>1000</v>
      </c>
      <c r="C181" s="5" t="s">
        <v>16</v>
      </c>
      <c r="D181" s="5" t="s">
        <v>17</v>
      </c>
      <c r="E181" s="5">
        <v>1</v>
      </c>
      <c r="F181" s="5" t="s">
        <v>23</v>
      </c>
      <c r="G181" s="5" t="s">
        <v>19</v>
      </c>
      <c r="H181" s="5">
        <v>0</v>
      </c>
      <c r="I181" s="5">
        <v>0</v>
      </c>
      <c r="J181" s="5">
        <v>0</v>
      </c>
      <c r="K181" s="5">
        <v>0</v>
      </c>
      <c r="L181" s="8" t="s">
        <v>52</v>
      </c>
      <c r="M181" s="5" t="s">
        <v>20</v>
      </c>
      <c r="N181" s="5" t="s">
        <v>344</v>
      </c>
      <c r="O181" s="5" t="s">
        <v>20</v>
      </c>
      <c r="P181" s="5" t="s">
        <v>345</v>
      </c>
    </row>
    <row r="182" spans="1:16" ht="45">
      <c r="A182" s="5">
        <v>98100000</v>
      </c>
      <c r="B182" s="5">
        <v>900</v>
      </c>
      <c r="C182" s="5" t="s">
        <v>16</v>
      </c>
      <c r="D182" s="5" t="s">
        <v>310</v>
      </c>
      <c r="E182" s="5">
        <v>1</v>
      </c>
      <c r="F182" s="5" t="s">
        <v>18</v>
      </c>
      <c r="G182" s="5" t="s">
        <v>19</v>
      </c>
      <c r="H182" s="5">
        <v>0</v>
      </c>
      <c r="I182" s="5">
        <v>0</v>
      </c>
      <c r="J182" s="5">
        <v>0</v>
      </c>
      <c r="K182" s="5">
        <v>0</v>
      </c>
      <c r="L182" s="8"/>
      <c r="M182" s="5" t="s">
        <v>63</v>
      </c>
      <c r="N182" s="5" t="s">
        <v>346</v>
      </c>
      <c r="O182" s="5" t="s">
        <v>63</v>
      </c>
      <c r="P182" s="5" t="s">
        <v>346</v>
      </c>
    </row>
    <row r="183" spans="1:16" ht="45">
      <c r="A183" s="5">
        <v>98300000</v>
      </c>
      <c r="B183" s="5">
        <v>9500</v>
      </c>
      <c r="C183" s="5" t="s">
        <v>32</v>
      </c>
      <c r="D183" s="5" t="s">
        <v>17</v>
      </c>
      <c r="E183" s="5">
        <v>1</v>
      </c>
      <c r="F183" s="5" t="s">
        <v>18</v>
      </c>
      <c r="G183" s="5" t="s">
        <v>19</v>
      </c>
      <c r="H183" s="5">
        <v>0</v>
      </c>
      <c r="I183" s="5">
        <v>0</v>
      </c>
      <c r="J183" s="5">
        <v>0</v>
      </c>
      <c r="K183" s="5">
        <v>0</v>
      </c>
      <c r="L183" s="8" t="s">
        <v>347</v>
      </c>
      <c r="M183" s="5" t="s">
        <v>20</v>
      </c>
      <c r="N183" s="5" t="s">
        <v>348</v>
      </c>
      <c r="O183" s="5" t="s">
        <v>63</v>
      </c>
      <c r="P183" s="5" t="s">
        <v>349</v>
      </c>
    </row>
    <row r="184" spans="1:16" ht="30">
      <c r="A184" s="5">
        <v>99999999</v>
      </c>
      <c r="B184" s="5">
        <v>390000</v>
      </c>
      <c r="C184" s="5" t="s">
        <v>16</v>
      </c>
      <c r="D184" s="5" t="s">
        <v>17</v>
      </c>
      <c r="E184" s="5">
        <v>1</v>
      </c>
      <c r="F184" s="5" t="s">
        <v>88</v>
      </c>
      <c r="G184" s="5" t="s">
        <v>19</v>
      </c>
      <c r="H184" s="5">
        <v>0</v>
      </c>
      <c r="I184" s="5">
        <v>0</v>
      </c>
      <c r="J184" s="5">
        <v>0</v>
      </c>
      <c r="K184" s="5">
        <v>0</v>
      </c>
      <c r="L184" s="8" t="s">
        <v>350</v>
      </c>
      <c r="M184" s="5" t="s">
        <v>20</v>
      </c>
      <c r="N184" s="5" t="s">
        <v>321</v>
      </c>
      <c r="O184" s="5" t="s">
        <v>20</v>
      </c>
      <c r="P184" s="5" t="s">
        <v>351</v>
      </c>
    </row>
    <row r="185" spans="1:16" ht="30">
      <c r="A185" s="5">
        <v>99999999</v>
      </c>
      <c r="B185" s="5">
        <v>625</v>
      </c>
      <c r="C185" s="5" t="s">
        <v>16</v>
      </c>
      <c r="D185" s="5" t="s">
        <v>91</v>
      </c>
      <c r="E185" s="5">
        <v>1</v>
      </c>
      <c r="F185" s="5" t="s">
        <v>18</v>
      </c>
      <c r="G185" s="5" t="s">
        <v>19</v>
      </c>
      <c r="H185" s="5">
        <v>0</v>
      </c>
      <c r="I185" s="5">
        <v>0</v>
      </c>
      <c r="J185" s="5">
        <v>0</v>
      </c>
      <c r="K185" s="5">
        <v>0</v>
      </c>
      <c r="L185" s="8"/>
      <c r="M185" s="5" t="s">
        <v>27</v>
      </c>
      <c r="N185" s="5" t="s">
        <v>352</v>
      </c>
      <c r="O185" s="5" t="s">
        <v>27</v>
      </c>
      <c r="P185" s="5" t="s">
        <v>352</v>
      </c>
    </row>
  </sheetData>
  <sheetProtection formatCells="0" formatColumns="0" formatRows="0" insertColumns="0" insertRows="0" insertHyperlinks="0" deleteColumns="0" deleteRows="0" sort="0" autoFilter="0" pivotTables="0"/>
  <mergeCells count="2">
    <mergeCell ref="A1:P1"/>
    <mergeCell ref="A2:P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IM704"/>
  <sheetViews>
    <sheetView tabSelected="1" zoomScalePageLayoutView="0" workbookViewId="0" topLeftCell="A1">
      <selection activeCell="D9" sqref="D9"/>
    </sheetView>
  </sheetViews>
  <sheetFormatPr defaultColWidth="5.421875" defaultRowHeight="15"/>
  <cols>
    <col min="1" max="1" width="7.28125" style="45" customWidth="1"/>
    <col min="2" max="2" width="10.00390625" style="46" customWidth="1"/>
    <col min="3" max="3" width="9.8515625" style="47" customWidth="1"/>
    <col min="4" max="4" width="31.57421875" style="48" customWidth="1"/>
    <col min="5" max="5" width="12.7109375" style="49" customWidth="1"/>
    <col min="6" max="6" width="8.00390625" style="45" customWidth="1"/>
    <col min="7" max="7" width="12.421875" style="45" customWidth="1"/>
    <col min="8" max="8" width="39.00390625" style="49" customWidth="1"/>
    <col min="9" max="9" width="10.57421875" style="45" customWidth="1"/>
    <col min="10" max="10" width="38.140625" style="49" customWidth="1"/>
    <col min="11" max="11" width="9.8515625" style="50" customWidth="1"/>
    <col min="12" max="12" width="15.8515625" style="51" customWidth="1"/>
    <col min="13" max="13" width="13.28125" style="52" customWidth="1"/>
    <col min="14" max="14" width="14.7109375" style="53" customWidth="1"/>
    <col min="15" max="233" width="9.140625" style="47" customWidth="1"/>
    <col min="234" max="234" width="8.00390625" style="47" customWidth="1"/>
    <col min="235" max="235" width="10.8515625" style="47" customWidth="1"/>
    <col min="236" max="236" width="25.8515625" style="47" customWidth="1"/>
    <col min="237" max="237" width="12.140625" style="47" customWidth="1"/>
    <col min="238" max="238" width="12.421875" style="47" customWidth="1"/>
    <col min="239" max="239" width="9.7109375" style="47" customWidth="1"/>
    <col min="240" max="240" width="33.57421875" style="47" customWidth="1"/>
    <col min="241" max="241" width="10.57421875" style="47" customWidth="1"/>
    <col min="242" max="242" width="38.7109375" style="47" customWidth="1"/>
    <col min="243" max="243" width="10.8515625" style="47" customWidth="1"/>
    <col min="244" max="244" width="12.7109375" style="47" customWidth="1"/>
    <col min="245" max="245" width="10.57421875" style="47" customWidth="1"/>
    <col min="246" max="246" width="12.28125" style="47" customWidth="1"/>
    <col min="247" max="247" width="5.421875" style="47" customWidth="1"/>
  </cols>
  <sheetData>
    <row r="1" spans="1:247" ht="15" customHeight="1">
      <c r="A1" s="66" t="s">
        <v>355</v>
      </c>
      <c r="B1" s="68" t="s">
        <v>356</v>
      </c>
      <c r="C1" s="70" t="s">
        <v>357</v>
      </c>
      <c r="D1" s="72" t="s">
        <v>358</v>
      </c>
      <c r="E1" s="73"/>
      <c r="F1" s="74" t="s">
        <v>2</v>
      </c>
      <c r="G1" s="76" t="s">
        <v>359</v>
      </c>
      <c r="H1" s="76"/>
      <c r="I1" s="56" t="s">
        <v>360</v>
      </c>
      <c r="J1" s="57"/>
      <c r="K1" s="58" t="s">
        <v>361</v>
      </c>
      <c r="L1" s="60" t="s">
        <v>362</v>
      </c>
      <c r="M1" s="62" t="s">
        <v>363</v>
      </c>
      <c r="N1" s="64" t="s">
        <v>364</v>
      </c>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row>
    <row r="2" spans="1:247" ht="26.25" thickBot="1">
      <c r="A2" s="67"/>
      <c r="B2" s="69"/>
      <c r="C2" s="71"/>
      <c r="D2" s="10" t="s">
        <v>358</v>
      </c>
      <c r="E2" s="11" t="s">
        <v>365</v>
      </c>
      <c r="F2" s="75"/>
      <c r="G2" s="12" t="s">
        <v>366</v>
      </c>
      <c r="H2" s="12" t="s">
        <v>367</v>
      </c>
      <c r="I2" s="12" t="s">
        <v>366</v>
      </c>
      <c r="J2" s="12" t="s">
        <v>367</v>
      </c>
      <c r="K2" s="59"/>
      <c r="L2" s="61"/>
      <c r="M2" s="63"/>
      <c r="N2" s="6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row>
    <row r="3" spans="1:247" ht="15.75" thickBot="1">
      <c r="A3" s="13" t="s">
        <v>370</v>
      </c>
      <c r="B3" s="14" t="s">
        <v>371</v>
      </c>
      <c r="C3" s="14" t="s">
        <v>372</v>
      </c>
      <c r="D3" s="14" t="s">
        <v>373</v>
      </c>
      <c r="E3" s="14" t="s">
        <v>374</v>
      </c>
      <c r="F3" s="14" t="s">
        <v>375</v>
      </c>
      <c r="G3" s="14" t="s">
        <v>376</v>
      </c>
      <c r="H3" s="14" t="s">
        <v>377</v>
      </c>
      <c r="I3" s="14" t="s">
        <v>378</v>
      </c>
      <c r="J3" s="14" t="s">
        <v>379</v>
      </c>
      <c r="K3" s="15">
        <v>11</v>
      </c>
      <c r="L3" s="14" t="s">
        <v>380</v>
      </c>
      <c r="M3" s="14" t="s">
        <v>381</v>
      </c>
      <c r="N3" s="14" t="s">
        <v>382</v>
      </c>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row>
    <row r="4" spans="1:247" ht="38.25">
      <c r="A4" s="17" t="s">
        <v>505</v>
      </c>
      <c r="B4" s="18" t="s">
        <v>506</v>
      </c>
      <c r="C4" s="19" t="s">
        <v>400</v>
      </c>
      <c r="D4" s="20" t="s">
        <v>507</v>
      </c>
      <c r="E4" s="21" t="s">
        <v>508</v>
      </c>
      <c r="F4" s="17" t="s">
        <v>388</v>
      </c>
      <c r="G4" s="22">
        <v>45300000</v>
      </c>
      <c r="H4" s="23" t="s">
        <v>509</v>
      </c>
      <c r="I4" s="22" t="s">
        <v>510</v>
      </c>
      <c r="J4" s="23" t="s">
        <v>511</v>
      </c>
      <c r="K4" s="24"/>
      <c r="L4" s="25">
        <v>4158</v>
      </c>
      <c r="M4" s="26" t="s">
        <v>512</v>
      </c>
      <c r="N4" s="27"/>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row>
    <row r="5" spans="1:247" ht="25.5">
      <c r="A5" s="17" t="s">
        <v>513</v>
      </c>
      <c r="B5" s="18" t="s">
        <v>514</v>
      </c>
      <c r="C5" s="19" t="s">
        <v>415</v>
      </c>
      <c r="D5" s="20" t="s">
        <v>515</v>
      </c>
      <c r="E5" s="21" t="s">
        <v>516</v>
      </c>
      <c r="F5" s="17" t="s">
        <v>388</v>
      </c>
      <c r="G5" s="22">
        <v>45300000</v>
      </c>
      <c r="H5" s="23" t="s">
        <v>509</v>
      </c>
      <c r="I5" s="22" t="s">
        <v>517</v>
      </c>
      <c r="J5" s="23" t="s">
        <v>518</v>
      </c>
      <c r="K5" s="24"/>
      <c r="L5" s="25">
        <v>6371</v>
      </c>
      <c r="M5" s="26" t="s">
        <v>519</v>
      </c>
      <c r="N5" s="27"/>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row>
    <row r="6" spans="1:247" ht="25.5">
      <c r="A6" s="17" t="s">
        <v>520</v>
      </c>
      <c r="B6" s="18" t="s">
        <v>521</v>
      </c>
      <c r="C6" s="19" t="s">
        <v>522</v>
      </c>
      <c r="D6" s="20" t="s">
        <v>523</v>
      </c>
      <c r="E6" s="21" t="s">
        <v>524</v>
      </c>
      <c r="F6" s="17" t="s">
        <v>368</v>
      </c>
      <c r="G6" s="22" t="s">
        <v>503</v>
      </c>
      <c r="H6" s="23" t="s">
        <v>502</v>
      </c>
      <c r="I6" s="22" t="s">
        <v>503</v>
      </c>
      <c r="J6" s="23" t="s">
        <v>504</v>
      </c>
      <c r="K6" s="24"/>
      <c r="L6" s="25">
        <v>10000</v>
      </c>
      <c r="M6" s="26"/>
      <c r="N6" s="27" t="s">
        <v>525</v>
      </c>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row>
    <row r="7" spans="1:247" ht="25.5">
      <c r="A7" s="17" t="s">
        <v>526</v>
      </c>
      <c r="B7" s="18" t="s">
        <v>521</v>
      </c>
      <c r="C7" s="19" t="s">
        <v>396</v>
      </c>
      <c r="D7" s="20" t="s">
        <v>527</v>
      </c>
      <c r="E7" s="21" t="s">
        <v>528</v>
      </c>
      <c r="F7" s="17" t="s">
        <v>368</v>
      </c>
      <c r="G7" s="22" t="s">
        <v>503</v>
      </c>
      <c r="H7" s="23" t="s">
        <v>502</v>
      </c>
      <c r="I7" s="22" t="s">
        <v>503</v>
      </c>
      <c r="J7" s="23" t="s">
        <v>504</v>
      </c>
      <c r="K7" s="24"/>
      <c r="L7" s="25">
        <v>5000</v>
      </c>
      <c r="M7" s="26"/>
      <c r="N7" s="27" t="s">
        <v>529</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row>
    <row r="8" spans="1:247" ht="51">
      <c r="A8" s="17" t="s">
        <v>530</v>
      </c>
      <c r="B8" s="18" t="s">
        <v>521</v>
      </c>
      <c r="C8" s="19" t="s">
        <v>531</v>
      </c>
      <c r="D8" s="20" t="s">
        <v>532</v>
      </c>
      <c r="E8" s="21" t="s">
        <v>533</v>
      </c>
      <c r="F8" s="17" t="s">
        <v>368</v>
      </c>
      <c r="G8" s="22" t="s">
        <v>534</v>
      </c>
      <c r="H8" s="23" t="s">
        <v>535</v>
      </c>
      <c r="I8" s="22" t="s">
        <v>536</v>
      </c>
      <c r="J8" s="23" t="s">
        <v>537</v>
      </c>
      <c r="K8" s="24"/>
      <c r="L8" s="25">
        <v>30000</v>
      </c>
      <c r="M8" s="26"/>
      <c r="N8" s="27" t="s">
        <v>538</v>
      </c>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row>
    <row r="9" spans="1:247" ht="51">
      <c r="A9" s="17" t="s">
        <v>539</v>
      </c>
      <c r="B9" s="18" t="s">
        <v>521</v>
      </c>
      <c r="C9" s="19" t="s">
        <v>531</v>
      </c>
      <c r="D9" s="20" t="s">
        <v>540</v>
      </c>
      <c r="E9" s="21" t="s">
        <v>541</v>
      </c>
      <c r="F9" s="17" t="s">
        <v>368</v>
      </c>
      <c r="G9" s="22" t="s">
        <v>534</v>
      </c>
      <c r="H9" s="23" t="s">
        <v>535</v>
      </c>
      <c r="I9" s="22" t="s">
        <v>536</v>
      </c>
      <c r="J9" s="23" t="s">
        <v>542</v>
      </c>
      <c r="K9" s="24"/>
      <c r="L9" s="25">
        <v>70000</v>
      </c>
      <c r="M9" s="26"/>
      <c r="N9" s="27" t="s">
        <v>543</v>
      </c>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row>
    <row r="10" spans="1:247" ht="51">
      <c r="A10" s="17" t="s">
        <v>544</v>
      </c>
      <c r="B10" s="18" t="s">
        <v>521</v>
      </c>
      <c r="C10" s="19" t="s">
        <v>531</v>
      </c>
      <c r="D10" s="20" t="s">
        <v>545</v>
      </c>
      <c r="E10" s="21" t="s">
        <v>546</v>
      </c>
      <c r="F10" s="17" t="s">
        <v>368</v>
      </c>
      <c r="G10" s="22" t="s">
        <v>534</v>
      </c>
      <c r="H10" s="23" t="s">
        <v>535</v>
      </c>
      <c r="I10" s="22" t="s">
        <v>536</v>
      </c>
      <c r="J10" s="23" t="s">
        <v>547</v>
      </c>
      <c r="K10" s="24"/>
      <c r="L10" s="25">
        <v>90000</v>
      </c>
      <c r="M10" s="26"/>
      <c r="N10" s="27" t="s">
        <v>548</v>
      </c>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row>
    <row r="11" spans="1:247" ht="25.5">
      <c r="A11" s="17" t="s">
        <v>549</v>
      </c>
      <c r="B11" s="18" t="s">
        <v>521</v>
      </c>
      <c r="C11" s="19" t="s">
        <v>531</v>
      </c>
      <c r="D11" s="20" t="s">
        <v>550</v>
      </c>
      <c r="E11" s="21" t="s">
        <v>551</v>
      </c>
      <c r="F11" s="17" t="s">
        <v>368</v>
      </c>
      <c r="G11" s="22" t="s">
        <v>552</v>
      </c>
      <c r="H11" s="23" t="s">
        <v>553</v>
      </c>
      <c r="I11" s="22" t="s">
        <v>554</v>
      </c>
      <c r="J11" s="23" t="s">
        <v>555</v>
      </c>
      <c r="K11" s="24"/>
      <c r="L11" s="25">
        <v>2500</v>
      </c>
      <c r="M11" s="26"/>
      <c r="N11" s="27" t="s">
        <v>556</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row>
    <row r="12" spans="1:247" ht="140.25">
      <c r="A12" s="17" t="s">
        <v>557</v>
      </c>
      <c r="B12" s="18" t="s">
        <v>521</v>
      </c>
      <c r="C12" s="19" t="s">
        <v>558</v>
      </c>
      <c r="D12" s="20" t="s">
        <v>559</v>
      </c>
      <c r="E12" s="21" t="s">
        <v>560</v>
      </c>
      <c r="F12" s="17" t="s">
        <v>388</v>
      </c>
      <c r="G12" s="22" t="s">
        <v>561</v>
      </c>
      <c r="H12" s="23" t="s">
        <v>470</v>
      </c>
      <c r="I12" s="22">
        <v>39100000</v>
      </c>
      <c r="J12" s="23" t="s">
        <v>562</v>
      </c>
      <c r="K12" s="24"/>
      <c r="L12" s="25">
        <f>60955+418</f>
        <v>61373</v>
      </c>
      <c r="M12" s="26" t="s">
        <v>563</v>
      </c>
      <c r="N12" s="27"/>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row>
    <row r="13" spans="1:247" ht="25.5">
      <c r="A13" s="17" t="s">
        <v>564</v>
      </c>
      <c r="B13" s="18" t="s">
        <v>521</v>
      </c>
      <c r="C13" s="19" t="s">
        <v>565</v>
      </c>
      <c r="D13" s="20" t="s">
        <v>566</v>
      </c>
      <c r="E13" s="21" t="s">
        <v>567</v>
      </c>
      <c r="F13" s="17" t="s">
        <v>369</v>
      </c>
      <c r="G13" s="22">
        <v>18900000</v>
      </c>
      <c r="H13" s="23" t="s">
        <v>568</v>
      </c>
      <c r="I13" s="22" t="s">
        <v>569</v>
      </c>
      <c r="J13" s="23" t="s">
        <v>570</v>
      </c>
      <c r="K13" s="24"/>
      <c r="L13" s="25">
        <v>3432</v>
      </c>
      <c r="M13" s="26" t="s">
        <v>571</v>
      </c>
      <c r="N13" s="27"/>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row>
    <row r="14" spans="1:247" ht="51">
      <c r="A14" s="17" t="s">
        <v>572</v>
      </c>
      <c r="B14" s="18" t="s">
        <v>521</v>
      </c>
      <c r="C14" s="19" t="s">
        <v>531</v>
      </c>
      <c r="D14" s="20" t="s">
        <v>573</v>
      </c>
      <c r="E14" s="21" t="s">
        <v>574</v>
      </c>
      <c r="F14" s="17" t="s">
        <v>368</v>
      </c>
      <c r="G14" s="22" t="s">
        <v>534</v>
      </c>
      <c r="H14" s="23" t="s">
        <v>535</v>
      </c>
      <c r="I14" s="22" t="s">
        <v>536</v>
      </c>
      <c r="J14" s="23" t="s">
        <v>575</v>
      </c>
      <c r="K14" s="24"/>
      <c r="L14" s="25">
        <v>70000</v>
      </c>
      <c r="M14" s="26"/>
      <c r="N14" s="27" t="s">
        <v>576</v>
      </c>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row>
    <row r="15" spans="1:247" ht="25.5">
      <c r="A15" s="17" t="s">
        <v>577</v>
      </c>
      <c r="B15" s="18" t="s">
        <v>578</v>
      </c>
      <c r="C15" s="19" t="s">
        <v>579</v>
      </c>
      <c r="D15" s="20" t="s">
        <v>580</v>
      </c>
      <c r="E15" s="21" t="s">
        <v>581</v>
      </c>
      <c r="F15" s="17" t="s">
        <v>388</v>
      </c>
      <c r="G15" s="22">
        <v>45300000</v>
      </c>
      <c r="H15" s="23" t="s">
        <v>509</v>
      </c>
      <c r="I15" s="22" t="s">
        <v>582</v>
      </c>
      <c r="J15" s="23" t="s">
        <v>583</v>
      </c>
      <c r="K15" s="24"/>
      <c r="L15" s="25">
        <f>121170-20259.53</f>
        <v>100910.47</v>
      </c>
      <c r="M15" s="26" t="s">
        <v>584</v>
      </c>
      <c r="N15" s="27"/>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row>
    <row r="16" spans="1:247" ht="25.5">
      <c r="A16" s="17" t="s">
        <v>585</v>
      </c>
      <c r="B16" s="18" t="s">
        <v>586</v>
      </c>
      <c r="C16" s="19" t="s">
        <v>400</v>
      </c>
      <c r="D16" s="20" t="s">
        <v>587</v>
      </c>
      <c r="E16" s="21" t="s">
        <v>588</v>
      </c>
      <c r="F16" s="17" t="s">
        <v>368</v>
      </c>
      <c r="G16" s="22" t="s">
        <v>589</v>
      </c>
      <c r="H16" s="23" t="s">
        <v>590</v>
      </c>
      <c r="I16" s="22" t="s">
        <v>591</v>
      </c>
      <c r="J16" s="23" t="s">
        <v>592</v>
      </c>
      <c r="K16" s="24"/>
      <c r="L16" s="25">
        <v>720</v>
      </c>
      <c r="M16" s="26"/>
      <c r="N16" s="27" t="s">
        <v>593</v>
      </c>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row>
    <row r="17" spans="1:247" ht="51">
      <c r="A17" s="17" t="s">
        <v>594</v>
      </c>
      <c r="B17" s="18" t="s">
        <v>586</v>
      </c>
      <c r="C17" s="19" t="s">
        <v>400</v>
      </c>
      <c r="D17" s="20" t="s">
        <v>595</v>
      </c>
      <c r="E17" s="21" t="s">
        <v>596</v>
      </c>
      <c r="F17" s="17" t="s">
        <v>369</v>
      </c>
      <c r="G17" s="22">
        <v>22800000</v>
      </c>
      <c r="H17" s="23" t="s">
        <v>461</v>
      </c>
      <c r="I17" s="22" t="s">
        <v>597</v>
      </c>
      <c r="J17" s="23" t="s">
        <v>598</v>
      </c>
      <c r="K17" s="24"/>
      <c r="L17" s="25">
        <v>1549</v>
      </c>
      <c r="M17" s="26" t="s">
        <v>599</v>
      </c>
      <c r="N17" s="27"/>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row>
    <row r="18" spans="1:247" ht="51">
      <c r="A18" s="17" t="s">
        <v>600</v>
      </c>
      <c r="B18" s="18" t="s">
        <v>586</v>
      </c>
      <c r="C18" s="19" t="s">
        <v>531</v>
      </c>
      <c r="D18" s="20" t="s">
        <v>601</v>
      </c>
      <c r="E18" s="21" t="s">
        <v>602</v>
      </c>
      <c r="F18" s="17" t="s">
        <v>368</v>
      </c>
      <c r="G18" s="22" t="s">
        <v>534</v>
      </c>
      <c r="H18" s="23" t="s">
        <v>535</v>
      </c>
      <c r="I18" s="22" t="s">
        <v>536</v>
      </c>
      <c r="J18" s="23" t="s">
        <v>603</v>
      </c>
      <c r="K18" s="24"/>
      <c r="L18" s="25">
        <v>55000</v>
      </c>
      <c r="M18" s="26"/>
      <c r="N18" s="27" t="s">
        <v>604</v>
      </c>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row>
    <row r="19" spans="1:247" ht="38.25">
      <c r="A19" s="17" t="s">
        <v>605</v>
      </c>
      <c r="B19" s="18" t="s">
        <v>586</v>
      </c>
      <c r="C19" s="19" t="s">
        <v>400</v>
      </c>
      <c r="D19" s="20" t="s">
        <v>606</v>
      </c>
      <c r="E19" s="21" t="s">
        <v>607</v>
      </c>
      <c r="F19" s="17" t="s">
        <v>369</v>
      </c>
      <c r="G19" s="22">
        <v>44500000</v>
      </c>
      <c r="H19" s="23" t="s">
        <v>608</v>
      </c>
      <c r="I19" s="22">
        <v>44500000</v>
      </c>
      <c r="J19" s="23" t="s">
        <v>609</v>
      </c>
      <c r="K19" s="24"/>
      <c r="L19" s="25">
        <v>6240</v>
      </c>
      <c r="M19" s="26" t="s">
        <v>610</v>
      </c>
      <c r="N19" s="27"/>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row>
    <row r="20" spans="1:247" ht="25.5">
      <c r="A20" s="17" t="s">
        <v>611</v>
      </c>
      <c r="B20" s="18" t="s">
        <v>612</v>
      </c>
      <c r="C20" s="19" t="s">
        <v>400</v>
      </c>
      <c r="D20" s="20" t="s">
        <v>580</v>
      </c>
      <c r="E20" s="21" t="s">
        <v>581</v>
      </c>
      <c r="F20" s="17" t="s">
        <v>368</v>
      </c>
      <c r="G20" s="22" t="s">
        <v>613</v>
      </c>
      <c r="H20" s="23" t="s">
        <v>614</v>
      </c>
      <c r="I20" s="22" t="s">
        <v>615</v>
      </c>
      <c r="J20" s="23" t="s">
        <v>616</v>
      </c>
      <c r="K20" s="24"/>
      <c r="L20" s="25">
        <v>536</v>
      </c>
      <c r="M20" s="26"/>
      <c r="N20" s="27" t="s">
        <v>617</v>
      </c>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row>
    <row r="21" spans="1:247" ht="25.5">
      <c r="A21" s="17" t="s">
        <v>618</v>
      </c>
      <c r="B21" s="18" t="s">
        <v>612</v>
      </c>
      <c r="C21" s="19" t="s">
        <v>522</v>
      </c>
      <c r="D21" s="20" t="s">
        <v>619</v>
      </c>
      <c r="E21" s="21" t="s">
        <v>620</v>
      </c>
      <c r="F21" s="17" t="s">
        <v>368</v>
      </c>
      <c r="G21" s="22" t="s">
        <v>621</v>
      </c>
      <c r="H21" s="23" t="s">
        <v>622</v>
      </c>
      <c r="I21" s="22" t="s">
        <v>621</v>
      </c>
      <c r="J21" s="23" t="s">
        <v>622</v>
      </c>
      <c r="K21" s="24"/>
      <c r="L21" s="25">
        <v>1000</v>
      </c>
      <c r="M21" s="26"/>
      <c r="N21" s="27" t="s">
        <v>623</v>
      </c>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row>
    <row r="22" spans="1:247" ht="51">
      <c r="A22" s="17" t="s">
        <v>624</v>
      </c>
      <c r="B22" s="18" t="s">
        <v>612</v>
      </c>
      <c r="C22" s="19" t="s">
        <v>531</v>
      </c>
      <c r="D22" s="20" t="s">
        <v>625</v>
      </c>
      <c r="E22" s="21" t="s">
        <v>626</v>
      </c>
      <c r="F22" s="17" t="s">
        <v>368</v>
      </c>
      <c r="G22" s="22" t="s">
        <v>534</v>
      </c>
      <c r="H22" s="23" t="s">
        <v>535</v>
      </c>
      <c r="I22" s="22" t="s">
        <v>536</v>
      </c>
      <c r="J22" s="23" t="s">
        <v>627</v>
      </c>
      <c r="K22" s="24"/>
      <c r="L22" s="25">
        <v>20000</v>
      </c>
      <c r="M22" s="26"/>
      <c r="N22" s="27" t="s">
        <v>628</v>
      </c>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row>
    <row r="23" spans="1:247" ht="25.5">
      <c r="A23" s="17" t="s">
        <v>629</v>
      </c>
      <c r="B23" s="18" t="s">
        <v>630</v>
      </c>
      <c r="C23" s="19" t="s">
        <v>396</v>
      </c>
      <c r="D23" s="20" t="s">
        <v>631</v>
      </c>
      <c r="E23" s="21" t="s">
        <v>632</v>
      </c>
      <c r="F23" s="17" t="s">
        <v>368</v>
      </c>
      <c r="G23" s="22" t="s">
        <v>441</v>
      </c>
      <c r="H23" s="23" t="s">
        <v>442</v>
      </c>
      <c r="I23" s="22" t="s">
        <v>443</v>
      </c>
      <c r="J23" s="23" t="s">
        <v>633</v>
      </c>
      <c r="K23" s="24"/>
      <c r="L23" s="25">
        <v>18288.6</v>
      </c>
      <c r="M23" s="26"/>
      <c r="N23" s="27" t="s">
        <v>634</v>
      </c>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row>
    <row r="24" spans="1:247" ht="51">
      <c r="A24" s="17" t="s">
        <v>635</v>
      </c>
      <c r="B24" s="18" t="s">
        <v>630</v>
      </c>
      <c r="C24" s="19" t="s">
        <v>415</v>
      </c>
      <c r="D24" s="20" t="s">
        <v>636</v>
      </c>
      <c r="E24" s="21" t="s">
        <v>637</v>
      </c>
      <c r="F24" s="17" t="s">
        <v>388</v>
      </c>
      <c r="G24" s="22">
        <v>30100000</v>
      </c>
      <c r="H24" s="23" t="s">
        <v>638</v>
      </c>
      <c r="I24" s="22" t="s">
        <v>639</v>
      </c>
      <c r="J24" s="23" t="s">
        <v>640</v>
      </c>
      <c r="K24" s="24"/>
      <c r="L24" s="25">
        <v>30440</v>
      </c>
      <c r="M24" s="26" t="s">
        <v>641</v>
      </c>
      <c r="N24" s="27"/>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row>
    <row r="25" spans="1:247" ht="25.5">
      <c r="A25" s="17" t="s">
        <v>642</v>
      </c>
      <c r="B25" s="18" t="s">
        <v>630</v>
      </c>
      <c r="C25" s="19" t="s">
        <v>423</v>
      </c>
      <c r="D25" s="20" t="s">
        <v>643</v>
      </c>
      <c r="E25" s="21" t="s">
        <v>644</v>
      </c>
      <c r="F25" s="17" t="s">
        <v>369</v>
      </c>
      <c r="G25" s="22">
        <v>98300000</v>
      </c>
      <c r="H25" s="23" t="s">
        <v>645</v>
      </c>
      <c r="I25" s="22" t="s">
        <v>646</v>
      </c>
      <c r="J25" s="23" t="s">
        <v>647</v>
      </c>
      <c r="K25" s="24"/>
      <c r="L25" s="25">
        <v>4105</v>
      </c>
      <c r="M25" s="26" t="s">
        <v>648</v>
      </c>
      <c r="N25" s="27"/>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row>
    <row r="26" spans="1:247" ht="38.25">
      <c r="A26" s="17" t="s">
        <v>649</v>
      </c>
      <c r="B26" s="18" t="s">
        <v>630</v>
      </c>
      <c r="C26" s="19" t="s">
        <v>650</v>
      </c>
      <c r="D26" s="20" t="s">
        <v>651</v>
      </c>
      <c r="E26" s="21" t="s">
        <v>652</v>
      </c>
      <c r="F26" s="17" t="s">
        <v>388</v>
      </c>
      <c r="G26" s="22">
        <v>30200000</v>
      </c>
      <c r="H26" s="23" t="s">
        <v>653</v>
      </c>
      <c r="I26" s="22" t="s">
        <v>654</v>
      </c>
      <c r="J26" s="23" t="s">
        <v>655</v>
      </c>
      <c r="K26" s="24"/>
      <c r="L26" s="25">
        <v>4356</v>
      </c>
      <c r="M26" s="26" t="s">
        <v>656</v>
      </c>
      <c r="N26" s="27"/>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row>
    <row r="27" spans="1:247" ht="38.25">
      <c r="A27" s="17" t="s">
        <v>657</v>
      </c>
      <c r="B27" s="18" t="s">
        <v>630</v>
      </c>
      <c r="C27" s="19" t="s">
        <v>423</v>
      </c>
      <c r="D27" s="20" t="s">
        <v>658</v>
      </c>
      <c r="E27" s="21" t="s">
        <v>659</v>
      </c>
      <c r="F27" s="17" t="s">
        <v>369</v>
      </c>
      <c r="G27" s="22">
        <v>90500000</v>
      </c>
      <c r="H27" s="23" t="s">
        <v>660</v>
      </c>
      <c r="I27" s="22" t="s">
        <v>661</v>
      </c>
      <c r="J27" s="23" t="s">
        <v>662</v>
      </c>
      <c r="K27" s="24"/>
      <c r="L27" s="25">
        <v>59200</v>
      </c>
      <c r="M27" s="26" t="s">
        <v>663</v>
      </c>
      <c r="N27" s="27"/>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row>
    <row r="28" spans="1:247" ht="25.5">
      <c r="A28" s="17" t="s">
        <v>664</v>
      </c>
      <c r="B28" s="18" t="s">
        <v>630</v>
      </c>
      <c r="C28" s="19" t="s">
        <v>665</v>
      </c>
      <c r="D28" s="20" t="s">
        <v>666</v>
      </c>
      <c r="E28" s="21" t="s">
        <v>667</v>
      </c>
      <c r="F28" s="17" t="s">
        <v>388</v>
      </c>
      <c r="G28" s="22">
        <v>30200000</v>
      </c>
      <c r="H28" s="23" t="s">
        <v>653</v>
      </c>
      <c r="I28" s="22" t="s">
        <v>668</v>
      </c>
      <c r="J28" s="23" t="s">
        <v>669</v>
      </c>
      <c r="K28" s="24"/>
      <c r="L28" s="25">
        <v>9042</v>
      </c>
      <c r="M28" s="26" t="s">
        <v>670</v>
      </c>
      <c r="N28" s="27"/>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row>
    <row r="29" spans="1:247" ht="25.5">
      <c r="A29" s="17" t="s">
        <v>671</v>
      </c>
      <c r="B29" s="18" t="s">
        <v>630</v>
      </c>
      <c r="C29" s="19" t="s">
        <v>672</v>
      </c>
      <c r="D29" s="20" t="s">
        <v>673</v>
      </c>
      <c r="E29" s="21" t="s">
        <v>674</v>
      </c>
      <c r="F29" s="17" t="s">
        <v>368</v>
      </c>
      <c r="G29" s="22" t="s">
        <v>675</v>
      </c>
      <c r="H29" s="23" t="s">
        <v>676</v>
      </c>
      <c r="I29" s="22" t="s">
        <v>675</v>
      </c>
      <c r="J29" s="23" t="s">
        <v>676</v>
      </c>
      <c r="K29" s="24"/>
      <c r="L29" s="25">
        <v>3420</v>
      </c>
      <c r="M29" s="26"/>
      <c r="N29" s="27" t="s">
        <v>677</v>
      </c>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row>
    <row r="30" spans="1:247" ht="51">
      <c r="A30" s="17" t="s">
        <v>671</v>
      </c>
      <c r="B30" s="18" t="s">
        <v>630</v>
      </c>
      <c r="C30" s="19" t="s">
        <v>672</v>
      </c>
      <c r="D30" s="20" t="s">
        <v>673</v>
      </c>
      <c r="E30" s="21" t="s">
        <v>674</v>
      </c>
      <c r="F30" s="17" t="s">
        <v>368</v>
      </c>
      <c r="G30" s="22" t="s">
        <v>678</v>
      </c>
      <c r="H30" s="23" t="s">
        <v>679</v>
      </c>
      <c r="I30" s="22" t="s">
        <v>680</v>
      </c>
      <c r="J30" s="23" t="s">
        <v>681</v>
      </c>
      <c r="K30" s="24"/>
      <c r="L30" s="25">
        <f>10.5+30+117+90+360+144+66</f>
        <v>817.5</v>
      </c>
      <c r="M30" s="26"/>
      <c r="N30" s="27" t="s">
        <v>677</v>
      </c>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row>
    <row r="31" spans="1:247" ht="25.5">
      <c r="A31" s="17" t="s">
        <v>682</v>
      </c>
      <c r="B31" s="18" t="s">
        <v>630</v>
      </c>
      <c r="C31" s="19" t="s">
        <v>565</v>
      </c>
      <c r="D31" s="20" t="s">
        <v>683</v>
      </c>
      <c r="E31" s="21" t="s">
        <v>684</v>
      </c>
      <c r="F31" s="17" t="s">
        <v>368</v>
      </c>
      <c r="G31" s="22" t="s">
        <v>685</v>
      </c>
      <c r="H31" s="23" t="s">
        <v>686</v>
      </c>
      <c r="I31" s="22" t="s">
        <v>687</v>
      </c>
      <c r="J31" s="23" t="s">
        <v>688</v>
      </c>
      <c r="K31" s="24"/>
      <c r="L31" s="25">
        <v>236</v>
      </c>
      <c r="M31" s="26"/>
      <c r="N31" s="27" t="s">
        <v>689</v>
      </c>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row>
    <row r="32" spans="1:247" ht="51">
      <c r="A32" s="17" t="s">
        <v>690</v>
      </c>
      <c r="B32" s="18" t="s">
        <v>630</v>
      </c>
      <c r="C32" s="19" t="s">
        <v>672</v>
      </c>
      <c r="D32" s="20" t="s">
        <v>691</v>
      </c>
      <c r="E32" s="21" t="s">
        <v>692</v>
      </c>
      <c r="F32" s="17" t="s">
        <v>368</v>
      </c>
      <c r="G32" s="22">
        <v>72400000</v>
      </c>
      <c r="H32" s="23" t="s">
        <v>497</v>
      </c>
      <c r="I32" s="22" t="s">
        <v>498</v>
      </c>
      <c r="J32" s="23" t="s">
        <v>693</v>
      </c>
      <c r="K32" s="24"/>
      <c r="L32" s="25">
        <v>15000</v>
      </c>
      <c r="M32" s="26"/>
      <c r="N32" s="27" t="s">
        <v>694</v>
      </c>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row>
    <row r="33" spans="1:247" ht="25.5">
      <c r="A33" s="17" t="s">
        <v>695</v>
      </c>
      <c r="B33" s="18" t="s">
        <v>630</v>
      </c>
      <c r="C33" s="19" t="s">
        <v>423</v>
      </c>
      <c r="D33" s="20" t="s">
        <v>696</v>
      </c>
      <c r="E33" s="21" t="s">
        <v>697</v>
      </c>
      <c r="F33" s="17" t="s">
        <v>368</v>
      </c>
      <c r="G33" s="22" t="s">
        <v>698</v>
      </c>
      <c r="H33" s="23" t="s">
        <v>699</v>
      </c>
      <c r="I33" s="22" t="s">
        <v>700</v>
      </c>
      <c r="J33" s="23" t="s">
        <v>701</v>
      </c>
      <c r="K33" s="24"/>
      <c r="L33" s="25">
        <v>1377.6</v>
      </c>
      <c r="M33" s="26"/>
      <c r="N33" s="27" t="s">
        <v>702</v>
      </c>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row>
    <row r="34" spans="1:247" ht="25.5">
      <c r="A34" s="17" t="s">
        <v>703</v>
      </c>
      <c r="B34" s="18" t="s">
        <v>630</v>
      </c>
      <c r="C34" s="19" t="s">
        <v>704</v>
      </c>
      <c r="D34" s="20" t="s">
        <v>705</v>
      </c>
      <c r="E34" s="21" t="s">
        <v>706</v>
      </c>
      <c r="F34" s="17" t="s">
        <v>368</v>
      </c>
      <c r="G34" s="22" t="s">
        <v>707</v>
      </c>
      <c r="H34" s="23" t="s">
        <v>708</v>
      </c>
      <c r="I34" s="22" t="s">
        <v>709</v>
      </c>
      <c r="J34" s="23" t="s">
        <v>710</v>
      </c>
      <c r="K34" s="24"/>
      <c r="L34" s="25">
        <v>200</v>
      </c>
      <c r="M34" s="26"/>
      <c r="N34" s="27" t="s">
        <v>711</v>
      </c>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row>
    <row r="35" spans="1:247" ht="25.5">
      <c r="A35" s="17" t="s">
        <v>712</v>
      </c>
      <c r="B35" s="18" t="s">
        <v>630</v>
      </c>
      <c r="C35" s="19" t="s">
        <v>396</v>
      </c>
      <c r="D35" s="20" t="s">
        <v>713</v>
      </c>
      <c r="E35" s="21" t="s">
        <v>714</v>
      </c>
      <c r="F35" s="17" t="s">
        <v>368</v>
      </c>
      <c r="G35" s="22" t="s">
        <v>503</v>
      </c>
      <c r="H35" s="23" t="s">
        <v>502</v>
      </c>
      <c r="I35" s="22" t="s">
        <v>503</v>
      </c>
      <c r="J35" s="23" t="s">
        <v>504</v>
      </c>
      <c r="K35" s="24"/>
      <c r="L35" s="25">
        <v>30000</v>
      </c>
      <c r="M35" s="26"/>
      <c r="N35" s="27" t="s">
        <v>715</v>
      </c>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row>
    <row r="36" spans="1:247" ht="25.5">
      <c r="A36" s="17" t="s">
        <v>716</v>
      </c>
      <c r="B36" s="18" t="s">
        <v>630</v>
      </c>
      <c r="C36" s="19" t="s">
        <v>717</v>
      </c>
      <c r="D36" s="20" t="s">
        <v>718</v>
      </c>
      <c r="E36" s="21" t="s">
        <v>719</v>
      </c>
      <c r="F36" s="17" t="s">
        <v>368</v>
      </c>
      <c r="G36" s="22" t="s">
        <v>707</v>
      </c>
      <c r="H36" s="23" t="s">
        <v>708</v>
      </c>
      <c r="I36" s="22" t="s">
        <v>709</v>
      </c>
      <c r="J36" s="23" t="s">
        <v>710</v>
      </c>
      <c r="K36" s="24"/>
      <c r="L36" s="25">
        <v>100</v>
      </c>
      <c r="M36" s="26"/>
      <c r="N36" s="27" t="s">
        <v>720</v>
      </c>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row>
    <row r="37" spans="1:247" ht="25.5">
      <c r="A37" s="17" t="s">
        <v>721</v>
      </c>
      <c r="B37" s="18" t="s">
        <v>722</v>
      </c>
      <c r="C37" s="19" t="s">
        <v>717</v>
      </c>
      <c r="D37" s="20" t="s">
        <v>723</v>
      </c>
      <c r="E37" s="21" t="s">
        <v>724</v>
      </c>
      <c r="F37" s="17" t="s">
        <v>368</v>
      </c>
      <c r="G37" s="22">
        <v>55100000</v>
      </c>
      <c r="H37" s="23" t="s">
        <v>725</v>
      </c>
      <c r="I37" s="22" t="s">
        <v>726</v>
      </c>
      <c r="J37" s="23" t="s">
        <v>727</v>
      </c>
      <c r="K37" s="24"/>
      <c r="L37" s="25">
        <v>10890</v>
      </c>
      <c r="M37" s="26"/>
      <c r="N37" s="27" t="s">
        <v>728</v>
      </c>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row>
    <row r="38" spans="1:247" ht="25.5">
      <c r="A38" s="17" t="s">
        <v>729</v>
      </c>
      <c r="B38" s="18" t="s">
        <v>630</v>
      </c>
      <c r="C38" s="19" t="s">
        <v>730</v>
      </c>
      <c r="D38" s="20" t="s">
        <v>731</v>
      </c>
      <c r="E38" s="21" t="s">
        <v>732</v>
      </c>
      <c r="F38" s="17" t="s">
        <v>368</v>
      </c>
      <c r="G38" s="22" t="s">
        <v>733</v>
      </c>
      <c r="H38" s="23" t="s">
        <v>734</v>
      </c>
      <c r="I38" s="22" t="s">
        <v>735</v>
      </c>
      <c r="J38" s="23" t="s">
        <v>736</v>
      </c>
      <c r="K38" s="24"/>
      <c r="L38" s="25">
        <v>875</v>
      </c>
      <c r="M38" s="26"/>
      <c r="N38" s="27" t="s">
        <v>737</v>
      </c>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row>
    <row r="39" spans="1:247" ht="25.5">
      <c r="A39" s="17" t="s">
        <v>738</v>
      </c>
      <c r="B39" s="18" t="s">
        <v>630</v>
      </c>
      <c r="C39" s="19" t="s">
        <v>717</v>
      </c>
      <c r="D39" s="20" t="s">
        <v>739</v>
      </c>
      <c r="E39" s="21" t="s">
        <v>740</v>
      </c>
      <c r="F39" s="17" t="s">
        <v>368</v>
      </c>
      <c r="G39" s="22" t="s">
        <v>733</v>
      </c>
      <c r="H39" s="23" t="s">
        <v>734</v>
      </c>
      <c r="I39" s="22" t="s">
        <v>735</v>
      </c>
      <c r="J39" s="23" t="s">
        <v>736</v>
      </c>
      <c r="K39" s="24"/>
      <c r="L39" s="25">
        <v>300</v>
      </c>
      <c r="M39" s="26"/>
      <c r="N39" s="27" t="s">
        <v>741</v>
      </c>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row>
    <row r="40" spans="1:247" ht="25.5">
      <c r="A40" s="17" t="s">
        <v>742</v>
      </c>
      <c r="B40" s="18" t="s">
        <v>630</v>
      </c>
      <c r="C40" s="19" t="s">
        <v>717</v>
      </c>
      <c r="D40" s="20" t="s">
        <v>743</v>
      </c>
      <c r="E40" s="21" t="s">
        <v>744</v>
      </c>
      <c r="F40" s="17" t="s">
        <v>368</v>
      </c>
      <c r="G40" s="22" t="s">
        <v>745</v>
      </c>
      <c r="H40" s="23" t="s">
        <v>746</v>
      </c>
      <c r="I40" s="22" t="s">
        <v>747</v>
      </c>
      <c r="J40" s="23" t="s">
        <v>748</v>
      </c>
      <c r="K40" s="24"/>
      <c r="L40" s="25">
        <v>224</v>
      </c>
      <c r="M40" s="26"/>
      <c r="N40" s="27" t="s">
        <v>749</v>
      </c>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row>
    <row r="41" spans="1:247" ht="25.5">
      <c r="A41" s="17" t="s">
        <v>750</v>
      </c>
      <c r="B41" s="18" t="s">
        <v>630</v>
      </c>
      <c r="C41" s="19" t="s">
        <v>730</v>
      </c>
      <c r="D41" s="20" t="s">
        <v>751</v>
      </c>
      <c r="E41" s="21" t="s">
        <v>752</v>
      </c>
      <c r="F41" s="17" t="s">
        <v>368</v>
      </c>
      <c r="G41" s="22" t="s">
        <v>753</v>
      </c>
      <c r="H41" s="23" t="s">
        <v>754</v>
      </c>
      <c r="I41" s="22" t="s">
        <v>755</v>
      </c>
      <c r="J41" s="23" t="s">
        <v>756</v>
      </c>
      <c r="K41" s="24"/>
      <c r="L41" s="25">
        <v>90</v>
      </c>
      <c r="M41" s="26"/>
      <c r="N41" s="27" t="s">
        <v>757</v>
      </c>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row>
    <row r="42" spans="1:247" ht="25.5">
      <c r="A42" s="17" t="s">
        <v>758</v>
      </c>
      <c r="B42" s="18" t="s">
        <v>630</v>
      </c>
      <c r="C42" s="19" t="s">
        <v>759</v>
      </c>
      <c r="D42" s="20" t="s">
        <v>760</v>
      </c>
      <c r="E42" s="21" t="s">
        <v>761</v>
      </c>
      <c r="F42" s="17" t="s">
        <v>369</v>
      </c>
      <c r="G42" s="22" t="s">
        <v>762</v>
      </c>
      <c r="H42" s="23" t="s">
        <v>763</v>
      </c>
      <c r="I42" s="22" t="s">
        <v>764</v>
      </c>
      <c r="J42" s="23" t="s">
        <v>765</v>
      </c>
      <c r="K42" s="24">
        <v>3</v>
      </c>
      <c r="L42" s="25">
        <v>0</v>
      </c>
      <c r="M42" s="26" t="s">
        <v>766</v>
      </c>
      <c r="N42" s="27"/>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row>
    <row r="43" spans="1:247" ht="25.5">
      <c r="A43" s="17" t="s">
        <v>767</v>
      </c>
      <c r="B43" s="18" t="s">
        <v>630</v>
      </c>
      <c r="C43" s="19" t="s">
        <v>768</v>
      </c>
      <c r="D43" s="20" t="s">
        <v>769</v>
      </c>
      <c r="E43" s="21" t="s">
        <v>770</v>
      </c>
      <c r="F43" s="17" t="s">
        <v>368</v>
      </c>
      <c r="G43" s="22">
        <v>33600000</v>
      </c>
      <c r="H43" s="23" t="s">
        <v>679</v>
      </c>
      <c r="I43" s="22">
        <v>33600000</v>
      </c>
      <c r="J43" s="23" t="s">
        <v>771</v>
      </c>
      <c r="K43" s="24"/>
      <c r="L43" s="25">
        <v>482.86</v>
      </c>
      <c r="M43" s="26"/>
      <c r="N43" s="27" t="s">
        <v>772</v>
      </c>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row>
    <row r="44" spans="1:247" ht="25.5">
      <c r="A44" s="17" t="s">
        <v>773</v>
      </c>
      <c r="B44" s="18" t="s">
        <v>630</v>
      </c>
      <c r="C44" s="19" t="s">
        <v>396</v>
      </c>
      <c r="D44" s="20" t="s">
        <v>774</v>
      </c>
      <c r="E44" s="21" t="s">
        <v>775</v>
      </c>
      <c r="F44" s="17" t="s">
        <v>368</v>
      </c>
      <c r="G44" s="22" t="s">
        <v>503</v>
      </c>
      <c r="H44" s="23" t="s">
        <v>502</v>
      </c>
      <c r="I44" s="22" t="s">
        <v>503</v>
      </c>
      <c r="J44" s="23" t="s">
        <v>502</v>
      </c>
      <c r="K44" s="24"/>
      <c r="L44" s="25">
        <v>10000</v>
      </c>
      <c r="M44" s="26"/>
      <c r="N44" s="27" t="s">
        <v>776</v>
      </c>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row>
    <row r="45" spans="1:247" ht="51">
      <c r="A45" s="17" t="s">
        <v>777</v>
      </c>
      <c r="B45" s="18" t="s">
        <v>778</v>
      </c>
      <c r="C45" s="19" t="s">
        <v>423</v>
      </c>
      <c r="D45" s="20" t="s">
        <v>779</v>
      </c>
      <c r="E45" s="21" t="s">
        <v>780</v>
      </c>
      <c r="F45" s="17" t="s">
        <v>388</v>
      </c>
      <c r="G45" s="22" t="s">
        <v>781</v>
      </c>
      <c r="H45" s="23" t="s">
        <v>535</v>
      </c>
      <c r="I45" s="22" t="s">
        <v>782</v>
      </c>
      <c r="J45" s="23" t="s">
        <v>783</v>
      </c>
      <c r="K45" s="24"/>
      <c r="L45" s="25">
        <v>60000</v>
      </c>
      <c r="M45" s="26" t="s">
        <v>784</v>
      </c>
      <c r="N45" s="27"/>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row>
    <row r="46" spans="1:247" ht="25.5">
      <c r="A46" s="17" t="s">
        <v>785</v>
      </c>
      <c r="B46" s="18" t="s">
        <v>786</v>
      </c>
      <c r="C46" s="19" t="s">
        <v>650</v>
      </c>
      <c r="D46" s="20" t="s">
        <v>787</v>
      </c>
      <c r="E46" s="21" t="s">
        <v>788</v>
      </c>
      <c r="F46" s="17" t="s">
        <v>388</v>
      </c>
      <c r="G46" s="22">
        <v>45300000</v>
      </c>
      <c r="H46" s="23" t="s">
        <v>509</v>
      </c>
      <c r="I46" s="22">
        <v>45311200</v>
      </c>
      <c r="J46" s="23" t="s">
        <v>789</v>
      </c>
      <c r="K46" s="24"/>
      <c r="L46" s="25">
        <v>1500</v>
      </c>
      <c r="M46" s="26" t="s">
        <v>790</v>
      </c>
      <c r="N46" s="27"/>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row>
    <row r="47" spans="1:247" ht="25.5">
      <c r="A47" s="17" t="s">
        <v>791</v>
      </c>
      <c r="B47" s="18" t="s">
        <v>792</v>
      </c>
      <c r="C47" s="19" t="s">
        <v>423</v>
      </c>
      <c r="D47" s="20" t="s">
        <v>793</v>
      </c>
      <c r="E47" s="21" t="s">
        <v>794</v>
      </c>
      <c r="F47" s="17" t="s">
        <v>369</v>
      </c>
      <c r="G47" s="22">
        <v>72300000</v>
      </c>
      <c r="H47" s="23" t="s">
        <v>795</v>
      </c>
      <c r="I47" s="22">
        <v>72321000</v>
      </c>
      <c r="J47" s="23" t="s">
        <v>796</v>
      </c>
      <c r="K47" s="24"/>
      <c r="L47" s="25">
        <v>27521.76</v>
      </c>
      <c r="M47" s="26" t="s">
        <v>797</v>
      </c>
      <c r="N47" s="27"/>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row>
    <row r="48" spans="1:247" ht="25.5">
      <c r="A48" s="17" t="s">
        <v>798</v>
      </c>
      <c r="B48" s="18" t="s">
        <v>792</v>
      </c>
      <c r="C48" s="19" t="s">
        <v>799</v>
      </c>
      <c r="D48" s="20" t="s">
        <v>800</v>
      </c>
      <c r="E48" s="21" t="s">
        <v>801</v>
      </c>
      <c r="F48" s="17" t="s">
        <v>368</v>
      </c>
      <c r="G48" s="22" t="s">
        <v>802</v>
      </c>
      <c r="H48" s="23" t="s">
        <v>803</v>
      </c>
      <c r="I48" s="22" t="s">
        <v>804</v>
      </c>
      <c r="J48" s="23" t="s">
        <v>805</v>
      </c>
      <c r="K48" s="24"/>
      <c r="L48" s="25">
        <v>178</v>
      </c>
      <c r="M48" s="26"/>
      <c r="N48" s="27" t="s">
        <v>806</v>
      </c>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row>
    <row r="49" spans="1:247" ht="51">
      <c r="A49" s="17" t="s">
        <v>807</v>
      </c>
      <c r="B49" s="18" t="s">
        <v>792</v>
      </c>
      <c r="C49" s="19" t="s">
        <v>808</v>
      </c>
      <c r="D49" s="20" t="s">
        <v>691</v>
      </c>
      <c r="E49" s="21" t="s">
        <v>692</v>
      </c>
      <c r="F49" s="17" t="s">
        <v>368</v>
      </c>
      <c r="G49" s="22" t="s">
        <v>809</v>
      </c>
      <c r="H49" s="23" t="s">
        <v>810</v>
      </c>
      <c r="I49" s="22" t="s">
        <v>809</v>
      </c>
      <c r="J49" s="23" t="s">
        <v>811</v>
      </c>
      <c r="K49" s="24"/>
      <c r="L49" s="25">
        <v>12096</v>
      </c>
      <c r="M49" s="26"/>
      <c r="N49" s="27" t="s">
        <v>812</v>
      </c>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row>
    <row r="50" spans="1:247" ht="25.5">
      <c r="A50" s="17" t="s">
        <v>813</v>
      </c>
      <c r="B50" s="18" t="s">
        <v>792</v>
      </c>
      <c r="C50" s="19" t="s">
        <v>814</v>
      </c>
      <c r="D50" s="20" t="s">
        <v>705</v>
      </c>
      <c r="E50" s="21" t="s">
        <v>706</v>
      </c>
      <c r="F50" s="17" t="s">
        <v>368</v>
      </c>
      <c r="G50" s="22" t="s">
        <v>707</v>
      </c>
      <c r="H50" s="23" t="s">
        <v>708</v>
      </c>
      <c r="I50" s="22" t="s">
        <v>709</v>
      </c>
      <c r="J50" s="23" t="s">
        <v>710</v>
      </c>
      <c r="K50" s="24"/>
      <c r="L50" s="25">
        <v>458</v>
      </c>
      <c r="M50" s="26"/>
      <c r="N50" s="27" t="s">
        <v>815</v>
      </c>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row>
    <row r="51" spans="1:247" ht="25.5">
      <c r="A51" s="17" t="s">
        <v>816</v>
      </c>
      <c r="B51" s="18" t="s">
        <v>792</v>
      </c>
      <c r="C51" s="19" t="s">
        <v>817</v>
      </c>
      <c r="D51" s="20" t="s">
        <v>818</v>
      </c>
      <c r="E51" s="21" t="s">
        <v>819</v>
      </c>
      <c r="F51" s="17" t="s">
        <v>368</v>
      </c>
      <c r="G51" s="22" t="s">
        <v>503</v>
      </c>
      <c r="H51" s="23" t="s">
        <v>502</v>
      </c>
      <c r="I51" s="22" t="s">
        <v>503</v>
      </c>
      <c r="J51" s="23" t="s">
        <v>502</v>
      </c>
      <c r="K51" s="24"/>
      <c r="L51" s="25">
        <v>300</v>
      </c>
      <c r="M51" s="26"/>
      <c r="N51" s="27" t="s">
        <v>820</v>
      </c>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row>
    <row r="52" spans="1:247" ht="25.5">
      <c r="A52" s="17" t="s">
        <v>821</v>
      </c>
      <c r="B52" s="18" t="s">
        <v>792</v>
      </c>
      <c r="C52" s="19" t="s">
        <v>817</v>
      </c>
      <c r="D52" s="20" t="s">
        <v>822</v>
      </c>
      <c r="E52" s="21" t="s">
        <v>823</v>
      </c>
      <c r="F52" s="17" t="s">
        <v>368</v>
      </c>
      <c r="G52" s="22" t="s">
        <v>707</v>
      </c>
      <c r="H52" s="23" t="s">
        <v>708</v>
      </c>
      <c r="I52" s="22" t="s">
        <v>709</v>
      </c>
      <c r="J52" s="23" t="s">
        <v>710</v>
      </c>
      <c r="K52" s="24"/>
      <c r="L52" s="25">
        <v>251</v>
      </c>
      <c r="M52" s="26"/>
      <c r="N52" s="27" t="s">
        <v>824</v>
      </c>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row>
    <row r="53" spans="1:247" ht="25.5">
      <c r="A53" s="17" t="s">
        <v>825</v>
      </c>
      <c r="B53" s="18" t="s">
        <v>792</v>
      </c>
      <c r="C53" s="19" t="s">
        <v>817</v>
      </c>
      <c r="D53" s="20" t="s">
        <v>826</v>
      </c>
      <c r="E53" s="21" t="s">
        <v>827</v>
      </c>
      <c r="F53" s="17" t="s">
        <v>368</v>
      </c>
      <c r="G53" s="22" t="s">
        <v>707</v>
      </c>
      <c r="H53" s="23" t="s">
        <v>708</v>
      </c>
      <c r="I53" s="22" t="s">
        <v>709</v>
      </c>
      <c r="J53" s="23" t="s">
        <v>710</v>
      </c>
      <c r="K53" s="24"/>
      <c r="L53" s="25">
        <v>260</v>
      </c>
      <c r="M53" s="26"/>
      <c r="N53" s="27" t="s">
        <v>828</v>
      </c>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row>
    <row r="54" spans="1:247" ht="51">
      <c r="A54" s="17" t="s">
        <v>829</v>
      </c>
      <c r="B54" s="18" t="s">
        <v>792</v>
      </c>
      <c r="C54" s="19" t="s">
        <v>579</v>
      </c>
      <c r="D54" s="20" t="s">
        <v>830</v>
      </c>
      <c r="E54" s="21" t="s">
        <v>831</v>
      </c>
      <c r="F54" s="17" t="s">
        <v>368</v>
      </c>
      <c r="G54" s="22" t="s">
        <v>534</v>
      </c>
      <c r="H54" s="23" t="s">
        <v>535</v>
      </c>
      <c r="I54" s="22" t="s">
        <v>781</v>
      </c>
      <c r="J54" s="23" t="s">
        <v>832</v>
      </c>
      <c r="K54" s="24"/>
      <c r="L54" s="25">
        <v>1174</v>
      </c>
      <c r="M54" s="26"/>
      <c r="N54" s="27" t="s">
        <v>833</v>
      </c>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row>
    <row r="55" spans="1:247" ht="38.25">
      <c r="A55" s="17" t="s">
        <v>834</v>
      </c>
      <c r="B55" s="18" t="s">
        <v>792</v>
      </c>
      <c r="C55" s="19" t="s">
        <v>415</v>
      </c>
      <c r="D55" s="20" t="s">
        <v>416</v>
      </c>
      <c r="E55" s="21" t="s">
        <v>417</v>
      </c>
      <c r="F55" s="17" t="s">
        <v>388</v>
      </c>
      <c r="G55" s="22" t="s">
        <v>835</v>
      </c>
      <c r="H55" s="23" t="s">
        <v>836</v>
      </c>
      <c r="I55" s="22" t="s">
        <v>837</v>
      </c>
      <c r="J55" s="23" t="s">
        <v>838</v>
      </c>
      <c r="K55" s="24"/>
      <c r="L55" s="25">
        <v>10250</v>
      </c>
      <c r="M55" s="26" t="s">
        <v>839</v>
      </c>
      <c r="N55" s="27"/>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row>
    <row r="56" spans="1:247" ht="51">
      <c r="A56" s="17" t="s">
        <v>840</v>
      </c>
      <c r="B56" s="18" t="s">
        <v>792</v>
      </c>
      <c r="C56" s="19" t="s">
        <v>423</v>
      </c>
      <c r="D56" s="20" t="s">
        <v>841</v>
      </c>
      <c r="E56" s="21" t="s">
        <v>842</v>
      </c>
      <c r="F56" s="17" t="s">
        <v>388</v>
      </c>
      <c r="G56" s="22">
        <v>50100000</v>
      </c>
      <c r="H56" s="23" t="s">
        <v>843</v>
      </c>
      <c r="I56" s="22" t="s">
        <v>844</v>
      </c>
      <c r="J56" s="23" t="s">
        <v>845</v>
      </c>
      <c r="K56" s="24"/>
      <c r="L56" s="25">
        <v>60000</v>
      </c>
      <c r="M56" s="26" t="s">
        <v>846</v>
      </c>
      <c r="N56" s="27"/>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row>
    <row r="57" spans="1:247" ht="51">
      <c r="A57" s="17" t="s">
        <v>847</v>
      </c>
      <c r="B57" s="18" t="s">
        <v>792</v>
      </c>
      <c r="C57" s="19" t="s">
        <v>423</v>
      </c>
      <c r="D57" s="20" t="s">
        <v>841</v>
      </c>
      <c r="E57" s="21" t="s">
        <v>842</v>
      </c>
      <c r="F57" s="17" t="s">
        <v>388</v>
      </c>
      <c r="G57" s="22">
        <v>50100000</v>
      </c>
      <c r="H57" s="23" t="s">
        <v>843</v>
      </c>
      <c r="I57" s="22" t="s">
        <v>536</v>
      </c>
      <c r="J57" s="23" t="s">
        <v>848</v>
      </c>
      <c r="K57" s="24"/>
      <c r="L57" s="25">
        <v>10000</v>
      </c>
      <c r="M57" s="26" t="s">
        <v>849</v>
      </c>
      <c r="N57" s="27"/>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row>
    <row r="58" spans="1:247" ht="51">
      <c r="A58" s="17" t="s">
        <v>850</v>
      </c>
      <c r="B58" s="18" t="s">
        <v>851</v>
      </c>
      <c r="C58" s="19" t="s">
        <v>423</v>
      </c>
      <c r="D58" s="20" t="s">
        <v>841</v>
      </c>
      <c r="E58" s="21" t="s">
        <v>842</v>
      </c>
      <c r="F58" s="17" t="s">
        <v>388</v>
      </c>
      <c r="G58" s="22">
        <v>50100000</v>
      </c>
      <c r="H58" s="23" t="s">
        <v>843</v>
      </c>
      <c r="I58" s="22" t="s">
        <v>536</v>
      </c>
      <c r="J58" s="23" t="s">
        <v>852</v>
      </c>
      <c r="K58" s="24"/>
      <c r="L58" s="25">
        <v>100000</v>
      </c>
      <c r="M58" s="26" t="s">
        <v>853</v>
      </c>
      <c r="N58" s="27"/>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row>
    <row r="59" spans="1:247" ht="38.25">
      <c r="A59" s="17" t="s">
        <v>854</v>
      </c>
      <c r="B59" s="18" t="s">
        <v>851</v>
      </c>
      <c r="C59" s="19" t="s">
        <v>855</v>
      </c>
      <c r="D59" s="20" t="s">
        <v>420</v>
      </c>
      <c r="E59" s="21" t="s">
        <v>421</v>
      </c>
      <c r="F59" s="17" t="s">
        <v>388</v>
      </c>
      <c r="G59" s="22" t="s">
        <v>393</v>
      </c>
      <c r="H59" s="23" t="s">
        <v>384</v>
      </c>
      <c r="I59" s="22">
        <v>45220000</v>
      </c>
      <c r="J59" s="23" t="s">
        <v>856</v>
      </c>
      <c r="K59" s="24"/>
      <c r="L59" s="25">
        <v>507990</v>
      </c>
      <c r="M59" s="26" t="s">
        <v>857</v>
      </c>
      <c r="N59" s="27"/>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row>
    <row r="60" spans="1:247" ht="63.75">
      <c r="A60" s="17" t="s">
        <v>858</v>
      </c>
      <c r="B60" s="18" t="s">
        <v>851</v>
      </c>
      <c r="C60" s="19" t="s">
        <v>415</v>
      </c>
      <c r="D60" s="20" t="s">
        <v>859</v>
      </c>
      <c r="E60" s="21" t="s">
        <v>860</v>
      </c>
      <c r="F60" s="17" t="s">
        <v>388</v>
      </c>
      <c r="G60" s="22">
        <v>45400000</v>
      </c>
      <c r="H60" s="23" t="s">
        <v>861</v>
      </c>
      <c r="I60" s="22" t="s">
        <v>862</v>
      </c>
      <c r="J60" s="23" t="s">
        <v>863</v>
      </c>
      <c r="K60" s="24"/>
      <c r="L60" s="25">
        <v>2492</v>
      </c>
      <c r="M60" s="26" t="s">
        <v>864</v>
      </c>
      <c r="N60" s="27"/>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row>
    <row r="61" spans="1:247" ht="51">
      <c r="A61" s="17" t="s">
        <v>865</v>
      </c>
      <c r="B61" s="18" t="s">
        <v>866</v>
      </c>
      <c r="C61" s="19" t="s">
        <v>423</v>
      </c>
      <c r="D61" s="20" t="s">
        <v>841</v>
      </c>
      <c r="E61" s="21" t="s">
        <v>842</v>
      </c>
      <c r="F61" s="17" t="s">
        <v>388</v>
      </c>
      <c r="G61" s="22" t="s">
        <v>781</v>
      </c>
      <c r="H61" s="23" t="s">
        <v>867</v>
      </c>
      <c r="I61" s="22" t="s">
        <v>536</v>
      </c>
      <c r="J61" s="23" t="s">
        <v>868</v>
      </c>
      <c r="K61" s="24"/>
      <c r="L61" s="25">
        <v>250000</v>
      </c>
      <c r="M61" s="26" t="s">
        <v>869</v>
      </c>
      <c r="N61" s="27"/>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row>
    <row r="62" spans="1:247" ht="25.5">
      <c r="A62" s="17" t="s">
        <v>870</v>
      </c>
      <c r="B62" s="18" t="s">
        <v>866</v>
      </c>
      <c r="C62" s="19" t="s">
        <v>871</v>
      </c>
      <c r="D62" s="20" t="s">
        <v>872</v>
      </c>
      <c r="E62" s="21" t="s">
        <v>873</v>
      </c>
      <c r="F62" s="17" t="s">
        <v>369</v>
      </c>
      <c r="G62" s="22">
        <v>35200000</v>
      </c>
      <c r="H62" s="23" t="s">
        <v>874</v>
      </c>
      <c r="I62" s="22" t="s">
        <v>875</v>
      </c>
      <c r="J62" s="23" t="s">
        <v>876</v>
      </c>
      <c r="K62" s="24"/>
      <c r="L62" s="25">
        <v>52776</v>
      </c>
      <c r="M62" s="26" t="s">
        <v>877</v>
      </c>
      <c r="N62" s="27"/>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row>
    <row r="63" spans="1:247" ht="25.5">
      <c r="A63" s="17" t="s">
        <v>878</v>
      </c>
      <c r="B63" s="18" t="s">
        <v>866</v>
      </c>
      <c r="C63" s="19" t="s">
        <v>423</v>
      </c>
      <c r="D63" s="20" t="s">
        <v>879</v>
      </c>
      <c r="E63" s="21" t="s">
        <v>880</v>
      </c>
      <c r="F63" s="17" t="s">
        <v>369</v>
      </c>
      <c r="G63" s="22">
        <v>63100000</v>
      </c>
      <c r="H63" s="23" t="s">
        <v>881</v>
      </c>
      <c r="I63" s="22" t="s">
        <v>882</v>
      </c>
      <c r="J63" s="23" t="s">
        <v>883</v>
      </c>
      <c r="K63" s="24"/>
      <c r="L63" s="25">
        <v>77990</v>
      </c>
      <c r="M63" s="26" t="s">
        <v>884</v>
      </c>
      <c r="N63" s="27"/>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row>
    <row r="64" spans="1:247" ht="25.5">
      <c r="A64" s="17" t="s">
        <v>885</v>
      </c>
      <c r="B64" s="18" t="s">
        <v>866</v>
      </c>
      <c r="C64" s="19" t="s">
        <v>886</v>
      </c>
      <c r="D64" s="20" t="s">
        <v>887</v>
      </c>
      <c r="E64" s="21" t="s">
        <v>888</v>
      </c>
      <c r="F64" s="17" t="s">
        <v>369</v>
      </c>
      <c r="G64" s="22">
        <v>63100000</v>
      </c>
      <c r="H64" s="23" t="s">
        <v>881</v>
      </c>
      <c r="I64" s="22" t="s">
        <v>882</v>
      </c>
      <c r="J64" s="23" t="s">
        <v>883</v>
      </c>
      <c r="K64" s="24"/>
      <c r="L64" s="25">
        <v>10950</v>
      </c>
      <c r="M64" s="26" t="s">
        <v>889</v>
      </c>
      <c r="N64" s="27"/>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row>
    <row r="65" spans="1:247" ht="63.75">
      <c r="A65" s="17" t="s">
        <v>890</v>
      </c>
      <c r="B65" s="18" t="s">
        <v>891</v>
      </c>
      <c r="C65" s="19" t="s">
        <v>423</v>
      </c>
      <c r="D65" s="20" t="s">
        <v>892</v>
      </c>
      <c r="E65" s="21" t="s">
        <v>893</v>
      </c>
      <c r="F65" s="17" t="s">
        <v>388</v>
      </c>
      <c r="G65" s="22">
        <v>90900000</v>
      </c>
      <c r="H65" s="23" t="s">
        <v>457</v>
      </c>
      <c r="I65" s="22">
        <v>90900000</v>
      </c>
      <c r="J65" s="23" t="s">
        <v>894</v>
      </c>
      <c r="K65" s="24"/>
      <c r="L65" s="25">
        <v>80994.98</v>
      </c>
      <c r="M65" s="26" t="s">
        <v>895</v>
      </c>
      <c r="N65" s="27"/>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row>
    <row r="66" spans="1:247" ht="38.25">
      <c r="A66" s="17" t="s">
        <v>896</v>
      </c>
      <c r="B66" s="18" t="s">
        <v>891</v>
      </c>
      <c r="C66" s="19" t="s">
        <v>396</v>
      </c>
      <c r="D66" s="20" t="s">
        <v>897</v>
      </c>
      <c r="E66" s="21" t="s">
        <v>898</v>
      </c>
      <c r="F66" s="17" t="s">
        <v>368</v>
      </c>
      <c r="G66" s="22">
        <v>75100000</v>
      </c>
      <c r="H66" s="23" t="s">
        <v>899</v>
      </c>
      <c r="I66" s="22">
        <v>75100000</v>
      </c>
      <c r="J66" s="23" t="s">
        <v>900</v>
      </c>
      <c r="K66" s="24"/>
      <c r="L66" s="25">
        <v>10000</v>
      </c>
      <c r="M66" s="26"/>
      <c r="N66" s="27" t="s">
        <v>901</v>
      </c>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row>
    <row r="67" spans="1:247" ht="63.75">
      <c r="A67" s="17" t="s">
        <v>902</v>
      </c>
      <c r="B67" s="18" t="s">
        <v>891</v>
      </c>
      <c r="C67" s="19" t="s">
        <v>423</v>
      </c>
      <c r="D67" s="20" t="s">
        <v>892</v>
      </c>
      <c r="E67" s="21" t="s">
        <v>893</v>
      </c>
      <c r="F67" s="17" t="s">
        <v>388</v>
      </c>
      <c r="G67" s="22">
        <v>90900000</v>
      </c>
      <c r="H67" s="23" t="s">
        <v>457</v>
      </c>
      <c r="I67" s="22">
        <v>90900000</v>
      </c>
      <c r="J67" s="23" t="s">
        <v>903</v>
      </c>
      <c r="K67" s="24"/>
      <c r="L67" s="25">
        <v>117998.99</v>
      </c>
      <c r="M67" s="26" t="s">
        <v>904</v>
      </c>
      <c r="N67" s="27"/>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row>
    <row r="68" spans="1:247" ht="38.25">
      <c r="A68" s="17" t="s">
        <v>905</v>
      </c>
      <c r="B68" s="18" t="s">
        <v>891</v>
      </c>
      <c r="C68" s="19" t="s">
        <v>871</v>
      </c>
      <c r="D68" s="20" t="s">
        <v>416</v>
      </c>
      <c r="E68" s="21" t="s">
        <v>417</v>
      </c>
      <c r="F68" s="17" t="s">
        <v>388</v>
      </c>
      <c r="G68" s="22" t="s">
        <v>835</v>
      </c>
      <c r="H68" s="23" t="s">
        <v>836</v>
      </c>
      <c r="I68" s="22" t="s">
        <v>906</v>
      </c>
      <c r="J68" s="23" t="s">
        <v>838</v>
      </c>
      <c r="K68" s="24"/>
      <c r="L68" s="25">
        <v>86580</v>
      </c>
      <c r="M68" s="26" t="s">
        <v>907</v>
      </c>
      <c r="N68" s="27"/>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row>
    <row r="69" spans="1:247" ht="89.25">
      <c r="A69" s="17" t="s">
        <v>908</v>
      </c>
      <c r="B69" s="18" t="s">
        <v>909</v>
      </c>
      <c r="C69" s="19" t="s">
        <v>423</v>
      </c>
      <c r="D69" s="20" t="s">
        <v>465</v>
      </c>
      <c r="E69" s="21" t="s">
        <v>466</v>
      </c>
      <c r="F69" s="17" t="s">
        <v>388</v>
      </c>
      <c r="G69" s="22">
        <v>90900000</v>
      </c>
      <c r="H69" s="23" t="s">
        <v>457</v>
      </c>
      <c r="I69" s="22">
        <v>90900000</v>
      </c>
      <c r="J69" s="23" t="s">
        <v>910</v>
      </c>
      <c r="K69" s="24"/>
      <c r="L69" s="25">
        <v>29150</v>
      </c>
      <c r="M69" s="26" t="s">
        <v>911</v>
      </c>
      <c r="N69" s="27"/>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row>
    <row r="70" spans="1:247" ht="51">
      <c r="A70" s="17" t="s">
        <v>912</v>
      </c>
      <c r="B70" s="18" t="s">
        <v>909</v>
      </c>
      <c r="C70" s="19" t="s">
        <v>665</v>
      </c>
      <c r="D70" s="20" t="s">
        <v>606</v>
      </c>
      <c r="E70" s="21" t="s">
        <v>607</v>
      </c>
      <c r="F70" s="17" t="s">
        <v>369</v>
      </c>
      <c r="G70" s="22">
        <v>42900000</v>
      </c>
      <c r="H70" s="23" t="s">
        <v>913</v>
      </c>
      <c r="I70" s="22" t="s">
        <v>914</v>
      </c>
      <c r="J70" s="23" t="s">
        <v>915</v>
      </c>
      <c r="K70" s="24"/>
      <c r="L70" s="25">
        <v>10120</v>
      </c>
      <c r="M70" s="26" t="s">
        <v>916</v>
      </c>
      <c r="N70" s="27"/>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row>
    <row r="71" spans="1:247" ht="38.25">
      <c r="A71" s="17" t="s">
        <v>917</v>
      </c>
      <c r="B71" s="18" t="s">
        <v>909</v>
      </c>
      <c r="C71" s="19" t="s">
        <v>423</v>
      </c>
      <c r="D71" s="20" t="s">
        <v>918</v>
      </c>
      <c r="E71" s="21" t="s">
        <v>919</v>
      </c>
      <c r="F71" s="17" t="s">
        <v>369</v>
      </c>
      <c r="G71" s="22">
        <v>22400000</v>
      </c>
      <c r="H71" s="23" t="s">
        <v>453</v>
      </c>
      <c r="I71" s="22" t="s">
        <v>920</v>
      </c>
      <c r="J71" s="23" t="s">
        <v>921</v>
      </c>
      <c r="K71" s="24"/>
      <c r="L71" s="25">
        <v>10000</v>
      </c>
      <c r="M71" s="26" t="s">
        <v>922</v>
      </c>
      <c r="N71" s="27"/>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row>
    <row r="72" spans="1:247" ht="25.5">
      <c r="A72" s="17" t="s">
        <v>923</v>
      </c>
      <c r="B72" s="18" t="s">
        <v>924</v>
      </c>
      <c r="C72" s="19" t="s">
        <v>925</v>
      </c>
      <c r="D72" s="20" t="s">
        <v>479</v>
      </c>
      <c r="E72" s="21" t="s">
        <v>480</v>
      </c>
      <c r="F72" s="17" t="s">
        <v>368</v>
      </c>
      <c r="G72" s="22" t="s">
        <v>926</v>
      </c>
      <c r="H72" s="23" t="s">
        <v>476</v>
      </c>
      <c r="I72" s="22" t="s">
        <v>475</v>
      </c>
      <c r="J72" s="23" t="s">
        <v>927</v>
      </c>
      <c r="K72" s="24"/>
      <c r="L72" s="25">
        <v>4000</v>
      </c>
      <c r="M72" s="26"/>
      <c r="N72" s="27" t="s">
        <v>928</v>
      </c>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row>
    <row r="73" spans="1:247" ht="38.25">
      <c r="A73" s="17" t="s">
        <v>929</v>
      </c>
      <c r="B73" s="18" t="s">
        <v>924</v>
      </c>
      <c r="C73" s="19" t="s">
        <v>930</v>
      </c>
      <c r="D73" s="20" t="s">
        <v>931</v>
      </c>
      <c r="E73" s="21" t="s">
        <v>932</v>
      </c>
      <c r="F73" s="17" t="s">
        <v>388</v>
      </c>
      <c r="G73" s="22" t="s">
        <v>933</v>
      </c>
      <c r="H73" s="23" t="s">
        <v>934</v>
      </c>
      <c r="I73" s="22" t="s">
        <v>935</v>
      </c>
      <c r="J73" s="23" t="s">
        <v>936</v>
      </c>
      <c r="K73" s="24"/>
      <c r="L73" s="25">
        <v>434132</v>
      </c>
      <c r="M73" s="26" t="s">
        <v>937</v>
      </c>
      <c r="N73" s="27"/>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8"/>
      <c r="IG73" s="28"/>
      <c r="IH73" s="28"/>
      <c r="II73" s="28"/>
      <c r="IJ73" s="28"/>
      <c r="IK73" s="28"/>
      <c r="IL73" s="28"/>
      <c r="IM73" s="28"/>
    </row>
    <row r="74" spans="1:247" ht="25.5">
      <c r="A74" s="17" t="s">
        <v>938</v>
      </c>
      <c r="B74" s="18" t="s">
        <v>924</v>
      </c>
      <c r="C74" s="19" t="s">
        <v>396</v>
      </c>
      <c r="D74" s="20" t="s">
        <v>939</v>
      </c>
      <c r="E74" s="21" t="s">
        <v>386</v>
      </c>
      <c r="F74" s="17" t="s">
        <v>368</v>
      </c>
      <c r="G74" s="22">
        <v>99999999</v>
      </c>
      <c r="H74" s="23" t="s">
        <v>940</v>
      </c>
      <c r="I74" s="22">
        <v>99999999</v>
      </c>
      <c r="J74" s="23" t="s">
        <v>940</v>
      </c>
      <c r="K74" s="24">
        <f>8+4+5+1</f>
        <v>18</v>
      </c>
      <c r="L74" s="25">
        <f>164657.88*1.9</f>
        <v>312849.972</v>
      </c>
      <c r="M74" s="26"/>
      <c r="N74" s="27" t="s">
        <v>941</v>
      </c>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row>
    <row r="75" spans="1:247" ht="25.5">
      <c r="A75" s="17" t="s">
        <v>938</v>
      </c>
      <c r="B75" s="18" t="s">
        <v>924</v>
      </c>
      <c r="C75" s="19" t="s">
        <v>396</v>
      </c>
      <c r="D75" s="20" t="s">
        <v>939</v>
      </c>
      <c r="E75" s="21" t="s">
        <v>386</v>
      </c>
      <c r="F75" s="17" t="s">
        <v>368</v>
      </c>
      <c r="G75" s="22" t="s">
        <v>942</v>
      </c>
      <c r="H75" s="23" t="s">
        <v>943</v>
      </c>
      <c r="I75" s="22" t="s">
        <v>942</v>
      </c>
      <c r="J75" s="23" t="s">
        <v>943</v>
      </c>
      <c r="K75" s="24"/>
      <c r="L75" s="25">
        <f>60000*1.9</f>
        <v>114000</v>
      </c>
      <c r="M75" s="26"/>
      <c r="N75" s="27" t="s">
        <v>941</v>
      </c>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row>
    <row r="76" spans="1:247" ht="25.5">
      <c r="A76" s="17" t="s">
        <v>944</v>
      </c>
      <c r="B76" s="18" t="s">
        <v>924</v>
      </c>
      <c r="C76" s="19" t="s">
        <v>415</v>
      </c>
      <c r="D76" s="20" t="s">
        <v>945</v>
      </c>
      <c r="E76" s="21" t="s">
        <v>946</v>
      </c>
      <c r="F76" s="17" t="s">
        <v>388</v>
      </c>
      <c r="G76" s="22">
        <v>31100000</v>
      </c>
      <c r="H76" s="23" t="s">
        <v>947</v>
      </c>
      <c r="I76" s="22">
        <v>31120000</v>
      </c>
      <c r="J76" s="23" t="s">
        <v>948</v>
      </c>
      <c r="K76" s="24">
        <v>1</v>
      </c>
      <c r="L76" s="25">
        <v>390000</v>
      </c>
      <c r="M76" s="26" t="s">
        <v>949</v>
      </c>
      <c r="N76" s="27"/>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row>
    <row r="77" spans="1:247" ht="34.5">
      <c r="A77" s="17" t="s">
        <v>950</v>
      </c>
      <c r="B77" s="18" t="s">
        <v>924</v>
      </c>
      <c r="C77" s="19" t="s">
        <v>423</v>
      </c>
      <c r="D77" s="20" t="s">
        <v>951</v>
      </c>
      <c r="E77" s="21" t="s">
        <v>952</v>
      </c>
      <c r="F77" s="17" t="s">
        <v>368</v>
      </c>
      <c r="G77" s="22" t="s">
        <v>953</v>
      </c>
      <c r="H77" s="23" t="s">
        <v>486</v>
      </c>
      <c r="I77" s="22" t="s">
        <v>953</v>
      </c>
      <c r="J77" s="23" t="s">
        <v>954</v>
      </c>
      <c r="K77" s="24"/>
      <c r="L77" s="25">
        <v>1320</v>
      </c>
      <c r="M77" s="26"/>
      <c r="N77" s="27" t="s">
        <v>955</v>
      </c>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row>
    <row r="78" spans="1:247" ht="30">
      <c r="A78" s="17" t="s">
        <v>956</v>
      </c>
      <c r="B78" s="18" t="s">
        <v>957</v>
      </c>
      <c r="C78" s="19" t="s">
        <v>958</v>
      </c>
      <c r="D78" s="20" t="s">
        <v>959</v>
      </c>
      <c r="E78" s="21" t="s">
        <v>960</v>
      </c>
      <c r="F78" s="17" t="s">
        <v>368</v>
      </c>
      <c r="G78" s="22" t="s">
        <v>961</v>
      </c>
      <c r="H78" s="23" t="s">
        <v>962</v>
      </c>
      <c r="I78" s="22" t="s">
        <v>961</v>
      </c>
      <c r="J78" s="23" t="s">
        <v>962</v>
      </c>
      <c r="K78" s="24"/>
      <c r="L78" s="25">
        <v>71.5</v>
      </c>
      <c r="M78" s="26"/>
      <c r="N78" s="27" t="s">
        <v>963</v>
      </c>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row>
    <row r="79" spans="1:247" ht="25.5">
      <c r="A79" s="17" t="s">
        <v>964</v>
      </c>
      <c r="B79" s="18" t="s">
        <v>957</v>
      </c>
      <c r="C79" s="19" t="s">
        <v>958</v>
      </c>
      <c r="D79" s="20" t="s">
        <v>822</v>
      </c>
      <c r="E79" s="21" t="s">
        <v>823</v>
      </c>
      <c r="F79" s="17" t="s">
        <v>368</v>
      </c>
      <c r="G79" s="22" t="s">
        <v>707</v>
      </c>
      <c r="H79" s="23" t="s">
        <v>708</v>
      </c>
      <c r="I79" s="22" t="s">
        <v>709</v>
      </c>
      <c r="J79" s="23" t="s">
        <v>710</v>
      </c>
      <c r="K79" s="24"/>
      <c r="L79" s="25">
        <v>198</v>
      </c>
      <c r="M79" s="26"/>
      <c r="N79" s="27" t="s">
        <v>965</v>
      </c>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row>
    <row r="80" spans="1:247" ht="25.5">
      <c r="A80" s="17" t="s">
        <v>966</v>
      </c>
      <c r="B80" s="18" t="s">
        <v>957</v>
      </c>
      <c r="C80" s="19" t="s">
        <v>423</v>
      </c>
      <c r="D80" s="20" t="s">
        <v>967</v>
      </c>
      <c r="E80" s="21" t="s">
        <v>968</v>
      </c>
      <c r="F80" s="17" t="s">
        <v>368</v>
      </c>
      <c r="G80" s="22" t="s">
        <v>969</v>
      </c>
      <c r="H80" s="23" t="s">
        <v>970</v>
      </c>
      <c r="I80" s="22" t="s">
        <v>969</v>
      </c>
      <c r="J80" s="23" t="s">
        <v>970</v>
      </c>
      <c r="K80" s="24"/>
      <c r="L80" s="25">
        <v>4884</v>
      </c>
      <c r="M80" s="26"/>
      <c r="N80" s="27" t="s">
        <v>971</v>
      </c>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row>
    <row r="81" spans="1:247" ht="25.5">
      <c r="A81" s="17" t="s">
        <v>972</v>
      </c>
      <c r="B81" s="18" t="s">
        <v>957</v>
      </c>
      <c r="C81" s="19" t="s">
        <v>973</v>
      </c>
      <c r="D81" s="20" t="s">
        <v>974</v>
      </c>
      <c r="E81" s="21" t="s">
        <v>975</v>
      </c>
      <c r="F81" s="17" t="s">
        <v>369</v>
      </c>
      <c r="G81" s="22">
        <v>39200000</v>
      </c>
      <c r="H81" s="23" t="s">
        <v>976</v>
      </c>
      <c r="I81" s="22" t="s">
        <v>977</v>
      </c>
      <c r="J81" s="23" t="s">
        <v>978</v>
      </c>
      <c r="K81" s="24"/>
      <c r="L81" s="25">
        <v>11000</v>
      </c>
      <c r="M81" s="26" t="s">
        <v>979</v>
      </c>
      <c r="N81" s="27"/>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row>
    <row r="82" spans="1:247" ht="25.5">
      <c r="A82" s="17" t="s">
        <v>980</v>
      </c>
      <c r="B82" s="18" t="s">
        <v>981</v>
      </c>
      <c r="C82" s="19" t="s">
        <v>558</v>
      </c>
      <c r="D82" s="20" t="s">
        <v>982</v>
      </c>
      <c r="E82" s="21" t="s">
        <v>983</v>
      </c>
      <c r="F82" s="17" t="s">
        <v>369</v>
      </c>
      <c r="G82" s="22">
        <v>42500000</v>
      </c>
      <c r="H82" s="23" t="s">
        <v>763</v>
      </c>
      <c r="I82" s="22" t="s">
        <v>984</v>
      </c>
      <c r="J82" s="23" t="s">
        <v>985</v>
      </c>
      <c r="K82" s="24"/>
      <c r="L82" s="25">
        <v>124569.38</v>
      </c>
      <c r="M82" s="26" t="s">
        <v>986</v>
      </c>
      <c r="N82" s="27"/>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row>
    <row r="83" spans="1:247" ht="25.5">
      <c r="A83" s="17" t="s">
        <v>987</v>
      </c>
      <c r="B83" s="18" t="s">
        <v>981</v>
      </c>
      <c r="C83" s="19" t="s">
        <v>988</v>
      </c>
      <c r="D83" s="20" t="s">
        <v>683</v>
      </c>
      <c r="E83" s="21" t="s">
        <v>989</v>
      </c>
      <c r="F83" s="17" t="s">
        <v>368</v>
      </c>
      <c r="G83" s="22">
        <v>31300000</v>
      </c>
      <c r="H83" s="23" t="s">
        <v>990</v>
      </c>
      <c r="I83" s="22">
        <v>31300000</v>
      </c>
      <c r="J83" s="23" t="s">
        <v>990</v>
      </c>
      <c r="K83" s="24"/>
      <c r="L83" s="25">
        <v>832.8</v>
      </c>
      <c r="M83" s="26"/>
      <c r="N83" s="27" t="s">
        <v>991</v>
      </c>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row>
    <row r="84" spans="1:247" ht="25.5">
      <c r="A84" s="17" t="s">
        <v>992</v>
      </c>
      <c r="B84" s="18" t="s">
        <v>981</v>
      </c>
      <c r="C84" s="19" t="s">
        <v>650</v>
      </c>
      <c r="D84" s="20" t="s">
        <v>595</v>
      </c>
      <c r="E84" s="21" t="s">
        <v>596</v>
      </c>
      <c r="F84" s="17" t="s">
        <v>368</v>
      </c>
      <c r="G84" s="22" t="s">
        <v>589</v>
      </c>
      <c r="H84" s="23" t="s">
        <v>590</v>
      </c>
      <c r="I84" s="22" t="s">
        <v>591</v>
      </c>
      <c r="J84" s="23" t="s">
        <v>993</v>
      </c>
      <c r="K84" s="24">
        <v>500</v>
      </c>
      <c r="L84" s="25">
        <v>150</v>
      </c>
      <c r="M84" s="26"/>
      <c r="N84" s="27" t="s">
        <v>994</v>
      </c>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row>
    <row r="85" spans="1:247" ht="25.5">
      <c r="A85" s="17" t="s">
        <v>995</v>
      </c>
      <c r="B85" s="18" t="s">
        <v>996</v>
      </c>
      <c r="C85" s="19" t="s">
        <v>423</v>
      </c>
      <c r="D85" s="20" t="s">
        <v>997</v>
      </c>
      <c r="E85" s="21" t="s">
        <v>998</v>
      </c>
      <c r="F85" s="17" t="s">
        <v>368</v>
      </c>
      <c r="G85" s="22" t="s">
        <v>999</v>
      </c>
      <c r="H85" s="23" t="s">
        <v>1000</v>
      </c>
      <c r="I85" s="22" t="s">
        <v>999</v>
      </c>
      <c r="J85" s="23" t="s">
        <v>1001</v>
      </c>
      <c r="K85" s="24"/>
      <c r="L85" s="25">
        <v>4510</v>
      </c>
      <c r="M85" s="26"/>
      <c r="N85" s="27" t="s">
        <v>1002</v>
      </c>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row>
    <row r="86" spans="1:247" ht="38.25">
      <c r="A86" s="17" t="s">
        <v>1003</v>
      </c>
      <c r="B86" s="18" t="s">
        <v>996</v>
      </c>
      <c r="C86" s="19" t="s">
        <v>1004</v>
      </c>
      <c r="D86" s="20" t="s">
        <v>391</v>
      </c>
      <c r="E86" s="21" t="s">
        <v>392</v>
      </c>
      <c r="F86" s="17" t="s">
        <v>388</v>
      </c>
      <c r="G86" s="22">
        <v>45200000</v>
      </c>
      <c r="H86" s="23" t="s">
        <v>1005</v>
      </c>
      <c r="I86" s="22">
        <v>45220000</v>
      </c>
      <c r="J86" s="23" t="s">
        <v>1006</v>
      </c>
      <c r="K86" s="24"/>
      <c r="L86" s="25">
        <v>3590226.02</v>
      </c>
      <c r="M86" s="26" t="s">
        <v>1007</v>
      </c>
      <c r="N86" s="27"/>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row>
    <row r="87" spans="1:247" ht="25.5">
      <c r="A87" s="17" t="s">
        <v>1008</v>
      </c>
      <c r="B87" s="18" t="s">
        <v>996</v>
      </c>
      <c r="C87" s="19" t="s">
        <v>452</v>
      </c>
      <c r="D87" s="20" t="s">
        <v>479</v>
      </c>
      <c r="E87" s="21" t="s">
        <v>480</v>
      </c>
      <c r="F87" s="17" t="s">
        <v>368</v>
      </c>
      <c r="G87" s="22" t="s">
        <v>475</v>
      </c>
      <c r="H87" s="23" t="s">
        <v>476</v>
      </c>
      <c r="I87" s="22" t="s">
        <v>1009</v>
      </c>
      <c r="J87" s="23" t="s">
        <v>1010</v>
      </c>
      <c r="K87" s="24"/>
      <c r="L87" s="25">
        <v>350000</v>
      </c>
      <c r="M87" s="26"/>
      <c r="N87" s="27" t="s">
        <v>1011</v>
      </c>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row>
    <row r="88" spans="1:247" ht="38.25">
      <c r="A88" s="17" t="s">
        <v>1012</v>
      </c>
      <c r="B88" s="18" t="s">
        <v>996</v>
      </c>
      <c r="C88" s="19" t="s">
        <v>672</v>
      </c>
      <c r="D88" s="20" t="s">
        <v>1013</v>
      </c>
      <c r="E88" s="21" t="s">
        <v>1014</v>
      </c>
      <c r="F88" s="17" t="s">
        <v>368</v>
      </c>
      <c r="G88" s="22" t="s">
        <v>1015</v>
      </c>
      <c r="H88" s="23" t="s">
        <v>1016</v>
      </c>
      <c r="I88" s="22" t="s">
        <v>1017</v>
      </c>
      <c r="J88" s="23" t="s">
        <v>1018</v>
      </c>
      <c r="K88" s="24"/>
      <c r="L88" s="25">
        <v>1200</v>
      </c>
      <c r="M88" s="26"/>
      <c r="N88" s="27" t="s">
        <v>1019</v>
      </c>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row>
    <row r="89" spans="1:247" ht="25.5">
      <c r="A89" s="17" t="s">
        <v>1020</v>
      </c>
      <c r="B89" s="18" t="s">
        <v>1021</v>
      </c>
      <c r="C89" s="19" t="s">
        <v>1022</v>
      </c>
      <c r="D89" s="20" t="s">
        <v>606</v>
      </c>
      <c r="E89" s="21" t="s">
        <v>607</v>
      </c>
      <c r="F89" s="17" t="s">
        <v>369</v>
      </c>
      <c r="G89" s="22">
        <v>18900000</v>
      </c>
      <c r="H89" s="23" t="s">
        <v>1023</v>
      </c>
      <c r="I89" s="22" t="s">
        <v>1024</v>
      </c>
      <c r="J89" s="23" t="s">
        <v>1025</v>
      </c>
      <c r="K89" s="24"/>
      <c r="L89" s="25">
        <v>20500</v>
      </c>
      <c r="M89" s="26" t="s">
        <v>1026</v>
      </c>
      <c r="N89" s="27"/>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row>
    <row r="90" spans="1:247" ht="63.75">
      <c r="A90" s="17" t="s">
        <v>1027</v>
      </c>
      <c r="B90" s="18" t="s">
        <v>1021</v>
      </c>
      <c r="C90" s="19" t="s">
        <v>1028</v>
      </c>
      <c r="D90" s="20" t="s">
        <v>1029</v>
      </c>
      <c r="E90" s="21" t="s">
        <v>1030</v>
      </c>
      <c r="F90" s="17" t="s">
        <v>369</v>
      </c>
      <c r="G90" s="22">
        <v>39700000</v>
      </c>
      <c r="H90" s="23" t="s">
        <v>1031</v>
      </c>
      <c r="I90" s="22" t="s">
        <v>1032</v>
      </c>
      <c r="J90" s="23" t="s">
        <v>1033</v>
      </c>
      <c r="K90" s="24"/>
      <c r="L90" s="25">
        <v>10125</v>
      </c>
      <c r="M90" s="26" t="s">
        <v>1034</v>
      </c>
      <c r="N90" s="27"/>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row>
    <row r="91" spans="1:247" ht="51">
      <c r="A91" s="17" t="s">
        <v>1035</v>
      </c>
      <c r="B91" s="18" t="s">
        <v>1021</v>
      </c>
      <c r="C91" s="19" t="s">
        <v>423</v>
      </c>
      <c r="D91" s="20" t="s">
        <v>1036</v>
      </c>
      <c r="E91" s="21" t="s">
        <v>1037</v>
      </c>
      <c r="F91" s="17" t="s">
        <v>369</v>
      </c>
      <c r="G91" s="22">
        <v>50500000</v>
      </c>
      <c r="H91" s="23" t="s">
        <v>1038</v>
      </c>
      <c r="I91" s="22" t="s">
        <v>1039</v>
      </c>
      <c r="J91" s="23" t="s">
        <v>1040</v>
      </c>
      <c r="K91" s="24"/>
      <c r="L91" s="25">
        <v>43195</v>
      </c>
      <c r="M91" s="26" t="s">
        <v>1041</v>
      </c>
      <c r="N91" s="27"/>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row>
    <row r="92" spans="1:247" ht="51">
      <c r="A92" s="17" t="s">
        <v>1042</v>
      </c>
      <c r="B92" s="18" t="s">
        <v>1021</v>
      </c>
      <c r="C92" s="19" t="s">
        <v>423</v>
      </c>
      <c r="D92" s="20" t="s">
        <v>1043</v>
      </c>
      <c r="E92" s="21" t="s">
        <v>1044</v>
      </c>
      <c r="F92" s="17" t="s">
        <v>388</v>
      </c>
      <c r="G92" s="22">
        <v>50100000</v>
      </c>
      <c r="H92" s="23" t="s">
        <v>535</v>
      </c>
      <c r="I92" s="22" t="s">
        <v>1045</v>
      </c>
      <c r="J92" s="23" t="s">
        <v>1046</v>
      </c>
      <c r="K92" s="24"/>
      <c r="L92" s="25">
        <v>50000</v>
      </c>
      <c r="M92" s="26" t="s">
        <v>1047</v>
      </c>
      <c r="N92" s="27"/>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row>
    <row r="93" spans="1:247" ht="25.5">
      <c r="A93" s="17" t="s">
        <v>1048</v>
      </c>
      <c r="B93" s="18" t="s">
        <v>1049</v>
      </c>
      <c r="C93" s="19" t="s">
        <v>1050</v>
      </c>
      <c r="D93" s="20" t="s">
        <v>1051</v>
      </c>
      <c r="E93" s="21" t="s">
        <v>1052</v>
      </c>
      <c r="F93" s="17" t="s">
        <v>368</v>
      </c>
      <c r="G93" s="22" t="s">
        <v>707</v>
      </c>
      <c r="H93" s="23" t="s">
        <v>708</v>
      </c>
      <c r="I93" s="22" t="s">
        <v>709</v>
      </c>
      <c r="J93" s="23" t="s">
        <v>710</v>
      </c>
      <c r="K93" s="24"/>
      <c r="L93" s="25">
        <v>315</v>
      </c>
      <c r="M93" s="26"/>
      <c r="N93" s="27" t="s">
        <v>1053</v>
      </c>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row>
    <row r="94" spans="1:247" ht="38.25">
      <c r="A94" s="17" t="s">
        <v>1054</v>
      </c>
      <c r="B94" s="18" t="s">
        <v>1055</v>
      </c>
      <c r="C94" s="19" t="s">
        <v>665</v>
      </c>
      <c r="D94" s="20" t="s">
        <v>658</v>
      </c>
      <c r="E94" s="21" t="s">
        <v>659</v>
      </c>
      <c r="F94" s="17" t="s">
        <v>369</v>
      </c>
      <c r="G94" s="22">
        <v>44500000</v>
      </c>
      <c r="H94" s="23" t="s">
        <v>608</v>
      </c>
      <c r="I94" s="22" t="s">
        <v>1056</v>
      </c>
      <c r="J94" s="23" t="s">
        <v>1057</v>
      </c>
      <c r="K94" s="24"/>
      <c r="L94" s="25">
        <v>1200</v>
      </c>
      <c r="M94" s="26" t="s">
        <v>1058</v>
      </c>
      <c r="N94" s="27"/>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row>
    <row r="95" spans="1:247" ht="25.5">
      <c r="A95" s="17" t="s">
        <v>1059</v>
      </c>
      <c r="B95" s="18" t="s">
        <v>1055</v>
      </c>
      <c r="C95" s="19" t="s">
        <v>1060</v>
      </c>
      <c r="D95" s="20" t="s">
        <v>1061</v>
      </c>
      <c r="E95" s="21" t="s">
        <v>1062</v>
      </c>
      <c r="F95" s="17" t="s">
        <v>368</v>
      </c>
      <c r="G95" s="22" t="s">
        <v>942</v>
      </c>
      <c r="H95" s="23" t="s">
        <v>943</v>
      </c>
      <c r="I95" s="22" t="s">
        <v>942</v>
      </c>
      <c r="J95" s="23" t="s">
        <v>1063</v>
      </c>
      <c r="K95" s="24"/>
      <c r="L95" s="25">
        <v>1360</v>
      </c>
      <c r="M95" s="26"/>
      <c r="N95" s="27" t="s">
        <v>1064</v>
      </c>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row>
    <row r="96" spans="1:247" ht="38.25">
      <c r="A96" s="17" t="s">
        <v>1065</v>
      </c>
      <c r="B96" s="18" t="s">
        <v>1055</v>
      </c>
      <c r="C96" s="19" t="s">
        <v>579</v>
      </c>
      <c r="D96" s="20" t="s">
        <v>1066</v>
      </c>
      <c r="E96" s="21" t="s">
        <v>1067</v>
      </c>
      <c r="F96" s="17" t="s">
        <v>388</v>
      </c>
      <c r="G96" s="22">
        <v>18200000</v>
      </c>
      <c r="H96" s="23" t="s">
        <v>1068</v>
      </c>
      <c r="I96" s="22" t="s">
        <v>933</v>
      </c>
      <c r="J96" s="23" t="s">
        <v>1069</v>
      </c>
      <c r="K96" s="24"/>
      <c r="L96" s="25">
        <v>59250</v>
      </c>
      <c r="M96" s="26" t="s">
        <v>1070</v>
      </c>
      <c r="N96" s="27"/>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row>
    <row r="97" spans="1:247" ht="63.75">
      <c r="A97" s="17" t="s">
        <v>1071</v>
      </c>
      <c r="B97" s="18" t="s">
        <v>1055</v>
      </c>
      <c r="C97" s="19" t="s">
        <v>423</v>
      </c>
      <c r="D97" s="20" t="s">
        <v>1072</v>
      </c>
      <c r="E97" s="21" t="s">
        <v>1073</v>
      </c>
      <c r="F97" s="17" t="s">
        <v>369</v>
      </c>
      <c r="G97" s="22">
        <v>50300000</v>
      </c>
      <c r="H97" s="23" t="s">
        <v>1074</v>
      </c>
      <c r="I97" s="22" t="s">
        <v>1075</v>
      </c>
      <c r="J97" s="23" t="s">
        <v>1076</v>
      </c>
      <c r="K97" s="24"/>
      <c r="L97" s="25">
        <v>100000</v>
      </c>
      <c r="M97" s="26" t="s">
        <v>1077</v>
      </c>
      <c r="N97" s="27"/>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row>
    <row r="98" spans="1:247" ht="25.5">
      <c r="A98" s="17" t="s">
        <v>1078</v>
      </c>
      <c r="B98" s="18" t="s">
        <v>1055</v>
      </c>
      <c r="C98" s="19" t="s">
        <v>1079</v>
      </c>
      <c r="D98" s="20" t="s">
        <v>1080</v>
      </c>
      <c r="E98" s="21" t="s">
        <v>1081</v>
      </c>
      <c r="F98" s="17" t="s">
        <v>368</v>
      </c>
      <c r="G98" s="22" t="s">
        <v>802</v>
      </c>
      <c r="H98" s="23" t="s">
        <v>803</v>
      </c>
      <c r="I98" s="22" t="s">
        <v>1082</v>
      </c>
      <c r="J98" s="23" t="s">
        <v>1083</v>
      </c>
      <c r="K98" s="24"/>
      <c r="L98" s="25">
        <v>84</v>
      </c>
      <c r="M98" s="26"/>
      <c r="N98" s="27" t="s">
        <v>1084</v>
      </c>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row>
    <row r="99" spans="1:247" ht="38.25">
      <c r="A99" s="17" t="s">
        <v>1085</v>
      </c>
      <c r="B99" s="18" t="s">
        <v>1086</v>
      </c>
      <c r="C99" s="19" t="s">
        <v>558</v>
      </c>
      <c r="D99" s="20" t="s">
        <v>1087</v>
      </c>
      <c r="E99" s="21" t="s">
        <v>1088</v>
      </c>
      <c r="F99" s="17" t="s">
        <v>369</v>
      </c>
      <c r="G99" s="22">
        <v>51300000</v>
      </c>
      <c r="H99" s="23" t="s">
        <v>1089</v>
      </c>
      <c r="I99" s="22" t="s">
        <v>1090</v>
      </c>
      <c r="J99" s="23" t="s">
        <v>1091</v>
      </c>
      <c r="K99" s="24"/>
      <c r="L99" s="25">
        <v>55700</v>
      </c>
      <c r="M99" s="26" t="s">
        <v>1092</v>
      </c>
      <c r="N99" s="27"/>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row>
    <row r="100" spans="1:247" ht="51">
      <c r="A100" s="17" t="s">
        <v>1093</v>
      </c>
      <c r="B100" s="18" t="s">
        <v>1094</v>
      </c>
      <c r="C100" s="19" t="s">
        <v>423</v>
      </c>
      <c r="D100" s="20" t="s">
        <v>1095</v>
      </c>
      <c r="E100" s="21" t="s">
        <v>1096</v>
      </c>
      <c r="F100" s="17" t="s">
        <v>369</v>
      </c>
      <c r="G100" s="22">
        <v>50500000</v>
      </c>
      <c r="H100" s="23" t="s">
        <v>1038</v>
      </c>
      <c r="I100" s="22" t="s">
        <v>1097</v>
      </c>
      <c r="J100" s="23" t="s">
        <v>1098</v>
      </c>
      <c r="K100" s="24"/>
      <c r="L100" s="25">
        <v>18800</v>
      </c>
      <c r="M100" s="26" t="s">
        <v>1099</v>
      </c>
      <c r="N100" s="27"/>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row>
    <row r="101" spans="1:247" ht="38.25">
      <c r="A101" s="17" t="s">
        <v>1100</v>
      </c>
      <c r="B101" s="18" t="s">
        <v>1094</v>
      </c>
      <c r="C101" s="19" t="s">
        <v>415</v>
      </c>
      <c r="D101" s="20" t="s">
        <v>918</v>
      </c>
      <c r="E101" s="21" t="s">
        <v>919</v>
      </c>
      <c r="F101" s="17" t="s">
        <v>369</v>
      </c>
      <c r="G101" s="22">
        <v>22400000</v>
      </c>
      <c r="H101" s="23" t="s">
        <v>453</v>
      </c>
      <c r="I101" s="22" t="s">
        <v>1101</v>
      </c>
      <c r="J101" s="23" t="s">
        <v>1102</v>
      </c>
      <c r="K101" s="24"/>
      <c r="L101" s="25">
        <v>2100</v>
      </c>
      <c r="M101" s="26" t="s">
        <v>1103</v>
      </c>
      <c r="N101" s="27"/>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row>
    <row r="102" spans="1:247" ht="51">
      <c r="A102" s="17" t="s">
        <v>1104</v>
      </c>
      <c r="B102" s="18" t="s">
        <v>1094</v>
      </c>
      <c r="C102" s="19" t="s">
        <v>423</v>
      </c>
      <c r="D102" s="20" t="s">
        <v>1095</v>
      </c>
      <c r="E102" s="21" t="s">
        <v>1096</v>
      </c>
      <c r="F102" s="17" t="s">
        <v>388</v>
      </c>
      <c r="G102" s="22">
        <v>50100000</v>
      </c>
      <c r="H102" s="23" t="s">
        <v>535</v>
      </c>
      <c r="I102" s="22">
        <v>50100000</v>
      </c>
      <c r="J102" s="23" t="s">
        <v>535</v>
      </c>
      <c r="K102" s="24"/>
      <c r="L102" s="25">
        <v>20000</v>
      </c>
      <c r="M102" s="26" t="s">
        <v>1105</v>
      </c>
      <c r="N102" s="27"/>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row>
    <row r="103" spans="1:247" ht="25.5">
      <c r="A103" s="17" t="s">
        <v>1106</v>
      </c>
      <c r="B103" s="18" t="s">
        <v>1094</v>
      </c>
      <c r="C103" s="19" t="s">
        <v>423</v>
      </c>
      <c r="D103" s="20" t="s">
        <v>1107</v>
      </c>
      <c r="E103" s="21" t="s">
        <v>1108</v>
      </c>
      <c r="F103" s="17" t="s">
        <v>369</v>
      </c>
      <c r="G103" s="22">
        <v>50700000</v>
      </c>
      <c r="H103" s="23" t="s">
        <v>1109</v>
      </c>
      <c r="I103" s="22" t="s">
        <v>1110</v>
      </c>
      <c r="J103" s="23" t="s">
        <v>1111</v>
      </c>
      <c r="K103" s="24"/>
      <c r="L103" s="25">
        <v>31460</v>
      </c>
      <c r="M103" s="26" t="s">
        <v>1112</v>
      </c>
      <c r="N103" s="27"/>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row>
    <row r="104" spans="1:247" ht="76.5">
      <c r="A104" s="17" t="s">
        <v>1113</v>
      </c>
      <c r="B104" s="18" t="s">
        <v>1094</v>
      </c>
      <c r="C104" s="19" t="s">
        <v>396</v>
      </c>
      <c r="D104" s="20" t="s">
        <v>1114</v>
      </c>
      <c r="E104" s="21" t="s">
        <v>1115</v>
      </c>
      <c r="F104" s="17" t="s">
        <v>388</v>
      </c>
      <c r="G104" s="22">
        <v>90900000</v>
      </c>
      <c r="H104" s="23" t="s">
        <v>457</v>
      </c>
      <c r="I104" s="22" t="s">
        <v>1116</v>
      </c>
      <c r="J104" s="23" t="s">
        <v>1117</v>
      </c>
      <c r="K104" s="24"/>
      <c r="L104" s="25">
        <v>21718.8</v>
      </c>
      <c r="M104" s="26" t="s">
        <v>1118</v>
      </c>
      <c r="N104" s="27"/>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row>
    <row r="105" spans="1:247" ht="25.5">
      <c r="A105" s="17" t="s">
        <v>1119</v>
      </c>
      <c r="B105" s="18" t="s">
        <v>1094</v>
      </c>
      <c r="C105" s="19" t="s">
        <v>531</v>
      </c>
      <c r="D105" s="20" t="s">
        <v>1120</v>
      </c>
      <c r="E105" s="21" t="s">
        <v>1121</v>
      </c>
      <c r="F105" s="17" t="s">
        <v>369</v>
      </c>
      <c r="G105" s="22">
        <v>41100000</v>
      </c>
      <c r="H105" s="23" t="s">
        <v>1122</v>
      </c>
      <c r="I105" s="22" t="s">
        <v>1123</v>
      </c>
      <c r="J105" s="23" t="s">
        <v>1124</v>
      </c>
      <c r="K105" s="24">
        <v>19100</v>
      </c>
      <c r="L105" s="25">
        <v>74470.9</v>
      </c>
      <c r="M105" s="26" t="s">
        <v>1125</v>
      </c>
      <c r="N105" s="27"/>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row>
    <row r="106" spans="1:247" ht="25.5">
      <c r="A106" s="17" t="s">
        <v>1126</v>
      </c>
      <c r="B106" s="18" t="s">
        <v>1127</v>
      </c>
      <c r="C106" s="19" t="s">
        <v>415</v>
      </c>
      <c r="D106" s="20" t="s">
        <v>1128</v>
      </c>
      <c r="E106" s="21" t="s">
        <v>1129</v>
      </c>
      <c r="F106" s="17" t="s">
        <v>388</v>
      </c>
      <c r="G106" s="22">
        <v>34300000</v>
      </c>
      <c r="H106" s="23" t="s">
        <v>1130</v>
      </c>
      <c r="I106" s="22">
        <v>34351100</v>
      </c>
      <c r="J106" s="23" t="s">
        <v>1131</v>
      </c>
      <c r="K106" s="24"/>
      <c r="L106" s="25">
        <v>3960</v>
      </c>
      <c r="M106" s="26" t="s">
        <v>1132</v>
      </c>
      <c r="N106" s="27"/>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row>
    <row r="107" spans="1:247" ht="25.5">
      <c r="A107" s="17" t="s">
        <v>1133</v>
      </c>
      <c r="B107" s="18" t="s">
        <v>1127</v>
      </c>
      <c r="C107" s="19" t="s">
        <v>396</v>
      </c>
      <c r="D107" s="20" t="s">
        <v>631</v>
      </c>
      <c r="E107" s="21" t="s">
        <v>632</v>
      </c>
      <c r="F107" s="17" t="s">
        <v>368</v>
      </c>
      <c r="G107" s="22" t="s">
        <v>441</v>
      </c>
      <c r="H107" s="23" t="s">
        <v>442</v>
      </c>
      <c r="I107" s="22" t="s">
        <v>441</v>
      </c>
      <c r="J107" s="23" t="s">
        <v>442</v>
      </c>
      <c r="K107" s="24">
        <v>3000</v>
      </c>
      <c r="L107" s="25">
        <f>K107*1.87</f>
        <v>5610</v>
      </c>
      <c r="M107" s="26"/>
      <c r="N107" s="27" t="s">
        <v>1134</v>
      </c>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row>
    <row r="108" spans="1:247" ht="25.5">
      <c r="A108" s="17" t="s">
        <v>1135</v>
      </c>
      <c r="B108" s="18" t="s">
        <v>1136</v>
      </c>
      <c r="C108" s="19" t="s">
        <v>423</v>
      </c>
      <c r="D108" s="20" t="s">
        <v>1137</v>
      </c>
      <c r="E108" s="21" t="s">
        <v>1138</v>
      </c>
      <c r="F108" s="17" t="s">
        <v>369</v>
      </c>
      <c r="G108" s="22">
        <v>63700000</v>
      </c>
      <c r="H108" s="23" t="s">
        <v>553</v>
      </c>
      <c r="I108" s="22" t="s">
        <v>1139</v>
      </c>
      <c r="J108" s="23" t="s">
        <v>1140</v>
      </c>
      <c r="K108" s="24"/>
      <c r="L108" s="25">
        <v>140000</v>
      </c>
      <c r="M108" s="26" t="s">
        <v>1141</v>
      </c>
      <c r="N108" s="27"/>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row>
    <row r="109" spans="1:247" ht="25.5">
      <c r="A109" s="17" t="s">
        <v>1142</v>
      </c>
      <c r="B109" s="18" t="s">
        <v>1143</v>
      </c>
      <c r="C109" s="19" t="s">
        <v>415</v>
      </c>
      <c r="D109" s="20" t="s">
        <v>1087</v>
      </c>
      <c r="E109" s="21" t="s">
        <v>1088</v>
      </c>
      <c r="F109" s="17" t="s">
        <v>369</v>
      </c>
      <c r="G109" s="22">
        <v>32500000</v>
      </c>
      <c r="H109" s="23" t="s">
        <v>1144</v>
      </c>
      <c r="I109" s="22">
        <v>32552100</v>
      </c>
      <c r="J109" s="23" t="s">
        <v>1145</v>
      </c>
      <c r="K109" s="24">
        <v>20</v>
      </c>
      <c r="L109" s="25">
        <v>7200</v>
      </c>
      <c r="M109" s="26" t="s">
        <v>1146</v>
      </c>
      <c r="N109" s="27"/>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row>
    <row r="110" spans="1:247" ht="25.5">
      <c r="A110" s="17" t="s">
        <v>1147</v>
      </c>
      <c r="B110" s="18" t="s">
        <v>1143</v>
      </c>
      <c r="C110" s="19" t="s">
        <v>1148</v>
      </c>
      <c r="D110" s="20" t="s">
        <v>887</v>
      </c>
      <c r="E110" s="21" t="s">
        <v>888</v>
      </c>
      <c r="F110" s="17" t="s">
        <v>369</v>
      </c>
      <c r="G110" s="22">
        <v>42500000</v>
      </c>
      <c r="H110" s="23" t="s">
        <v>763</v>
      </c>
      <c r="I110" s="22" t="s">
        <v>764</v>
      </c>
      <c r="J110" s="23" t="s">
        <v>765</v>
      </c>
      <c r="K110" s="24"/>
      <c r="L110" s="25">
        <v>4299</v>
      </c>
      <c r="M110" s="26" t="s">
        <v>1149</v>
      </c>
      <c r="N110" s="27"/>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row>
    <row r="111" spans="1:247" ht="51">
      <c r="A111" s="17" t="s">
        <v>1150</v>
      </c>
      <c r="B111" s="18" t="s">
        <v>1143</v>
      </c>
      <c r="C111" s="19" t="s">
        <v>1151</v>
      </c>
      <c r="D111" s="20" t="s">
        <v>1152</v>
      </c>
      <c r="E111" s="21" t="s">
        <v>1153</v>
      </c>
      <c r="F111" s="17" t="s">
        <v>388</v>
      </c>
      <c r="G111" s="22">
        <v>30100000</v>
      </c>
      <c r="H111" s="23" t="s">
        <v>638</v>
      </c>
      <c r="I111" s="22" t="s">
        <v>1154</v>
      </c>
      <c r="J111" s="23" t="s">
        <v>1155</v>
      </c>
      <c r="K111" s="24" t="s">
        <v>1156</v>
      </c>
      <c r="L111" s="25">
        <v>1120</v>
      </c>
      <c r="M111" s="26" t="s">
        <v>1157</v>
      </c>
      <c r="N111" s="27"/>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row>
    <row r="112" spans="1:247" ht="38.25">
      <c r="A112" s="17" t="s">
        <v>1158</v>
      </c>
      <c r="B112" s="18" t="s">
        <v>1143</v>
      </c>
      <c r="C112" s="19" t="s">
        <v>1151</v>
      </c>
      <c r="D112" s="20" t="s">
        <v>459</v>
      </c>
      <c r="E112" s="21" t="s">
        <v>460</v>
      </c>
      <c r="F112" s="17" t="s">
        <v>369</v>
      </c>
      <c r="G112" s="22">
        <v>22400000</v>
      </c>
      <c r="H112" s="23" t="s">
        <v>453</v>
      </c>
      <c r="I112" s="22" t="s">
        <v>920</v>
      </c>
      <c r="J112" s="23" t="s">
        <v>921</v>
      </c>
      <c r="K112" s="24">
        <v>220000</v>
      </c>
      <c r="L112" s="25">
        <v>16500</v>
      </c>
      <c r="M112" s="26" t="s">
        <v>1159</v>
      </c>
      <c r="N112" s="27"/>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row>
    <row r="113" spans="1:247" ht="25.5">
      <c r="A113" s="17" t="s">
        <v>1160</v>
      </c>
      <c r="B113" s="18" t="s">
        <v>1143</v>
      </c>
      <c r="C113" s="19" t="s">
        <v>925</v>
      </c>
      <c r="D113" s="20" t="s">
        <v>580</v>
      </c>
      <c r="E113" s="21" t="s">
        <v>581</v>
      </c>
      <c r="F113" s="17" t="s">
        <v>368</v>
      </c>
      <c r="G113" s="22" t="s">
        <v>1161</v>
      </c>
      <c r="H113" s="23" t="s">
        <v>990</v>
      </c>
      <c r="I113" s="22" t="s">
        <v>1161</v>
      </c>
      <c r="J113" s="23" t="s">
        <v>990</v>
      </c>
      <c r="K113" s="24"/>
      <c r="L113" s="25">
        <f>260+720</f>
        <v>980</v>
      </c>
      <c r="M113" s="26"/>
      <c r="N113" s="27" t="s">
        <v>1162</v>
      </c>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row>
    <row r="114" spans="1:247" ht="25.5">
      <c r="A114" s="17" t="s">
        <v>1160</v>
      </c>
      <c r="B114" s="18" t="s">
        <v>1143</v>
      </c>
      <c r="C114" s="19" t="s">
        <v>925</v>
      </c>
      <c r="D114" s="20" t="s">
        <v>580</v>
      </c>
      <c r="E114" s="21" t="s">
        <v>581</v>
      </c>
      <c r="F114" s="17" t="s">
        <v>368</v>
      </c>
      <c r="G114" s="22" t="s">
        <v>613</v>
      </c>
      <c r="H114" s="23" t="s">
        <v>614</v>
      </c>
      <c r="I114" s="22" t="s">
        <v>613</v>
      </c>
      <c r="J114" s="23" t="s">
        <v>614</v>
      </c>
      <c r="K114" s="24"/>
      <c r="L114" s="25">
        <v>22</v>
      </c>
      <c r="M114" s="26"/>
      <c r="N114" s="27" t="s">
        <v>1162</v>
      </c>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row>
    <row r="115" spans="1:247" ht="25.5">
      <c r="A115" s="17" t="s">
        <v>1163</v>
      </c>
      <c r="B115" s="18" t="s">
        <v>1143</v>
      </c>
      <c r="C115" s="19" t="s">
        <v>925</v>
      </c>
      <c r="D115" s="20" t="s">
        <v>1164</v>
      </c>
      <c r="E115" s="21" t="s">
        <v>1165</v>
      </c>
      <c r="F115" s="17" t="s">
        <v>368</v>
      </c>
      <c r="G115" s="22">
        <v>31400000</v>
      </c>
      <c r="H115" s="23" t="s">
        <v>1166</v>
      </c>
      <c r="I115" s="22" t="s">
        <v>1167</v>
      </c>
      <c r="J115" s="23" t="s">
        <v>1168</v>
      </c>
      <c r="K115" s="24">
        <v>1</v>
      </c>
      <c r="L115" s="25">
        <v>1360</v>
      </c>
      <c r="M115" s="26"/>
      <c r="N115" s="27" t="s">
        <v>1169</v>
      </c>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row>
    <row r="116" spans="1:247" ht="63.75">
      <c r="A116" s="17" t="s">
        <v>1170</v>
      </c>
      <c r="B116" s="18" t="s">
        <v>1143</v>
      </c>
      <c r="C116" s="19" t="s">
        <v>415</v>
      </c>
      <c r="D116" s="20" t="s">
        <v>1171</v>
      </c>
      <c r="E116" s="21" t="s">
        <v>1172</v>
      </c>
      <c r="F116" s="17" t="s">
        <v>388</v>
      </c>
      <c r="G116" s="22" t="s">
        <v>561</v>
      </c>
      <c r="H116" s="23" t="s">
        <v>470</v>
      </c>
      <c r="I116" s="22" t="s">
        <v>1173</v>
      </c>
      <c r="J116" s="23" t="s">
        <v>1174</v>
      </c>
      <c r="K116" s="24"/>
      <c r="L116" s="25">
        <v>33780</v>
      </c>
      <c r="M116" s="26" t="s">
        <v>1175</v>
      </c>
      <c r="N116" s="27"/>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row>
    <row r="117" spans="1:247" ht="51">
      <c r="A117" s="17" t="s">
        <v>1176</v>
      </c>
      <c r="B117" s="18" t="s">
        <v>1177</v>
      </c>
      <c r="C117" s="19" t="s">
        <v>423</v>
      </c>
      <c r="D117" s="20" t="s">
        <v>1178</v>
      </c>
      <c r="E117" s="21" t="s">
        <v>1179</v>
      </c>
      <c r="F117" s="17" t="s">
        <v>388</v>
      </c>
      <c r="G117" s="22">
        <v>30100000</v>
      </c>
      <c r="H117" s="23" t="s">
        <v>638</v>
      </c>
      <c r="I117" s="22" t="s">
        <v>1180</v>
      </c>
      <c r="J117" s="23" t="s">
        <v>1181</v>
      </c>
      <c r="K117" s="24">
        <v>60000</v>
      </c>
      <c r="L117" s="25">
        <v>7200</v>
      </c>
      <c r="M117" s="26" t="s">
        <v>1182</v>
      </c>
      <c r="N117" s="27"/>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row>
    <row r="118" spans="1:247" ht="25.5">
      <c r="A118" s="17" t="s">
        <v>1183</v>
      </c>
      <c r="B118" s="18" t="s">
        <v>1177</v>
      </c>
      <c r="C118" s="19" t="s">
        <v>1184</v>
      </c>
      <c r="D118" s="20" t="s">
        <v>691</v>
      </c>
      <c r="E118" s="21" t="s">
        <v>692</v>
      </c>
      <c r="F118" s="17" t="s">
        <v>368</v>
      </c>
      <c r="G118" s="22" t="s">
        <v>809</v>
      </c>
      <c r="H118" s="23" t="s">
        <v>810</v>
      </c>
      <c r="I118" s="22" t="s">
        <v>809</v>
      </c>
      <c r="J118" s="23" t="s">
        <v>810</v>
      </c>
      <c r="K118" s="24"/>
      <c r="L118" s="25">
        <v>12288</v>
      </c>
      <c r="M118" s="26"/>
      <c r="N118" s="27" t="s">
        <v>1185</v>
      </c>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row>
    <row r="119" spans="1:247" ht="25.5">
      <c r="A119" s="17" t="s">
        <v>1186</v>
      </c>
      <c r="B119" s="18" t="s">
        <v>1177</v>
      </c>
      <c r="C119" s="19" t="s">
        <v>579</v>
      </c>
      <c r="D119" s="20" t="s">
        <v>1187</v>
      </c>
      <c r="E119" s="21" t="s">
        <v>1188</v>
      </c>
      <c r="F119" s="17" t="s">
        <v>369</v>
      </c>
      <c r="G119" s="22">
        <v>22100000</v>
      </c>
      <c r="H119" s="23" t="s">
        <v>1189</v>
      </c>
      <c r="I119" s="22" t="s">
        <v>1190</v>
      </c>
      <c r="J119" s="23" t="s">
        <v>1191</v>
      </c>
      <c r="K119" s="24" t="s">
        <v>1192</v>
      </c>
      <c r="L119" s="25">
        <v>2286.9</v>
      </c>
      <c r="M119" s="26" t="s">
        <v>1193</v>
      </c>
      <c r="N119" s="27"/>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28"/>
      <c r="IF119" s="28"/>
      <c r="IG119" s="28"/>
      <c r="IH119" s="28"/>
      <c r="II119" s="28"/>
      <c r="IJ119" s="28"/>
      <c r="IK119" s="28"/>
      <c r="IL119" s="28"/>
      <c r="IM119" s="28"/>
    </row>
    <row r="120" spans="1:247" ht="25.5">
      <c r="A120" s="17" t="s">
        <v>1194</v>
      </c>
      <c r="B120" s="18" t="s">
        <v>1177</v>
      </c>
      <c r="C120" s="19" t="s">
        <v>1195</v>
      </c>
      <c r="D120" s="20" t="s">
        <v>606</v>
      </c>
      <c r="E120" s="21" t="s">
        <v>607</v>
      </c>
      <c r="F120" s="17" t="s">
        <v>369</v>
      </c>
      <c r="G120" s="22">
        <v>18900000</v>
      </c>
      <c r="H120" s="23" t="s">
        <v>1196</v>
      </c>
      <c r="I120" s="22" t="s">
        <v>1197</v>
      </c>
      <c r="J120" s="23" t="s">
        <v>1025</v>
      </c>
      <c r="K120" s="24" t="s">
        <v>1198</v>
      </c>
      <c r="L120" s="25">
        <v>18990</v>
      </c>
      <c r="M120" s="26" t="s">
        <v>1199</v>
      </c>
      <c r="N120" s="27"/>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c r="IF120" s="28"/>
      <c r="IG120" s="28"/>
      <c r="IH120" s="28"/>
      <c r="II120" s="28"/>
      <c r="IJ120" s="28"/>
      <c r="IK120" s="28"/>
      <c r="IL120" s="28"/>
      <c r="IM120" s="28"/>
    </row>
    <row r="121" spans="1:247" ht="25.5">
      <c r="A121" s="17" t="s">
        <v>1200</v>
      </c>
      <c r="B121" s="18" t="s">
        <v>1177</v>
      </c>
      <c r="C121" s="19" t="s">
        <v>579</v>
      </c>
      <c r="D121" s="20" t="s">
        <v>658</v>
      </c>
      <c r="E121" s="21" t="s">
        <v>659</v>
      </c>
      <c r="F121" s="17" t="s">
        <v>369</v>
      </c>
      <c r="G121" s="22">
        <v>33100000</v>
      </c>
      <c r="H121" s="23" t="s">
        <v>1201</v>
      </c>
      <c r="I121" s="22" t="s">
        <v>1202</v>
      </c>
      <c r="J121" s="23" t="s">
        <v>1203</v>
      </c>
      <c r="K121" s="24"/>
      <c r="L121" s="25">
        <v>7900</v>
      </c>
      <c r="M121" s="26" t="s">
        <v>1204</v>
      </c>
      <c r="N121" s="27"/>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c r="IF121" s="28"/>
      <c r="IG121" s="28"/>
      <c r="IH121" s="28"/>
      <c r="II121" s="28"/>
      <c r="IJ121" s="28"/>
      <c r="IK121" s="28"/>
      <c r="IL121" s="28"/>
      <c r="IM121" s="28"/>
    </row>
    <row r="122" spans="1:247" ht="38.25">
      <c r="A122" s="17" t="s">
        <v>1205</v>
      </c>
      <c r="B122" s="18" t="s">
        <v>1177</v>
      </c>
      <c r="C122" s="19" t="s">
        <v>759</v>
      </c>
      <c r="D122" s="20" t="s">
        <v>1206</v>
      </c>
      <c r="E122" s="21" t="s">
        <v>1207</v>
      </c>
      <c r="F122" s="17" t="s">
        <v>369</v>
      </c>
      <c r="G122" s="22">
        <v>22400000</v>
      </c>
      <c r="H122" s="23" t="s">
        <v>453</v>
      </c>
      <c r="I122" s="22" t="s">
        <v>920</v>
      </c>
      <c r="J122" s="23" t="s">
        <v>921</v>
      </c>
      <c r="K122" s="24">
        <v>70000</v>
      </c>
      <c r="L122" s="25">
        <v>0</v>
      </c>
      <c r="M122" s="26" t="s">
        <v>1208</v>
      </c>
      <c r="N122" s="27"/>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c r="IF122" s="28"/>
      <c r="IG122" s="28"/>
      <c r="IH122" s="28"/>
      <c r="II122" s="28"/>
      <c r="IJ122" s="28"/>
      <c r="IK122" s="28"/>
      <c r="IL122" s="28"/>
      <c r="IM122" s="28"/>
    </row>
    <row r="123" spans="1:247" ht="38.25">
      <c r="A123" s="17" t="s">
        <v>1209</v>
      </c>
      <c r="B123" s="18" t="s">
        <v>1177</v>
      </c>
      <c r="C123" s="19" t="s">
        <v>1210</v>
      </c>
      <c r="D123" s="20" t="s">
        <v>1087</v>
      </c>
      <c r="E123" s="21" t="s">
        <v>1088</v>
      </c>
      <c r="F123" s="17" t="s">
        <v>368</v>
      </c>
      <c r="G123" s="22">
        <v>38800000</v>
      </c>
      <c r="H123" s="23" t="s">
        <v>1211</v>
      </c>
      <c r="I123" s="22" t="s">
        <v>1212</v>
      </c>
      <c r="J123" s="23" t="s">
        <v>1213</v>
      </c>
      <c r="K123" s="24">
        <v>50</v>
      </c>
      <c r="L123" s="25">
        <v>3000</v>
      </c>
      <c r="M123" s="26"/>
      <c r="N123" s="27" t="s">
        <v>1214</v>
      </c>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c r="GF123" s="28"/>
      <c r="GG123" s="28"/>
      <c r="GH123" s="28"/>
      <c r="GI123" s="28"/>
      <c r="GJ123" s="28"/>
      <c r="GK123" s="28"/>
      <c r="GL123" s="28"/>
      <c r="GM123" s="28"/>
      <c r="GN123" s="28"/>
      <c r="GO123" s="28"/>
      <c r="GP123" s="28"/>
      <c r="GQ123" s="28"/>
      <c r="GR123" s="28"/>
      <c r="GS123" s="28"/>
      <c r="GT123" s="28"/>
      <c r="GU123" s="28"/>
      <c r="GV123" s="28"/>
      <c r="GW123" s="28"/>
      <c r="GX123" s="28"/>
      <c r="GY123" s="28"/>
      <c r="GZ123" s="28"/>
      <c r="HA123" s="28"/>
      <c r="HB123" s="28"/>
      <c r="HC123" s="28"/>
      <c r="HD123" s="28"/>
      <c r="HE123" s="28"/>
      <c r="HF123" s="28"/>
      <c r="HG123" s="28"/>
      <c r="HH123" s="28"/>
      <c r="HI123" s="28"/>
      <c r="HJ123" s="28"/>
      <c r="HK123" s="28"/>
      <c r="HL123" s="28"/>
      <c r="HM123" s="28"/>
      <c r="HN123" s="28"/>
      <c r="HO123" s="28"/>
      <c r="HP123" s="28"/>
      <c r="HQ123" s="28"/>
      <c r="HR123" s="28"/>
      <c r="HS123" s="28"/>
      <c r="HT123" s="28"/>
      <c r="HU123" s="28"/>
      <c r="HV123" s="28"/>
      <c r="HW123" s="28"/>
      <c r="HX123" s="28"/>
      <c r="HY123" s="28"/>
      <c r="HZ123" s="28"/>
      <c r="IA123" s="28"/>
      <c r="IB123" s="28"/>
      <c r="IC123" s="28"/>
      <c r="ID123" s="28"/>
      <c r="IE123" s="28"/>
      <c r="IF123" s="28"/>
      <c r="IG123" s="28"/>
      <c r="IH123" s="28"/>
      <c r="II123" s="28"/>
      <c r="IJ123" s="28"/>
      <c r="IK123" s="28"/>
      <c r="IL123" s="28"/>
      <c r="IM123" s="28"/>
    </row>
    <row r="124" spans="1:247" ht="51">
      <c r="A124" s="17" t="s">
        <v>1215</v>
      </c>
      <c r="B124" s="18" t="s">
        <v>1177</v>
      </c>
      <c r="C124" s="19" t="s">
        <v>579</v>
      </c>
      <c r="D124" s="20" t="s">
        <v>1216</v>
      </c>
      <c r="E124" s="21" t="s">
        <v>1217</v>
      </c>
      <c r="F124" s="17" t="s">
        <v>388</v>
      </c>
      <c r="G124" s="22">
        <v>30100000</v>
      </c>
      <c r="H124" s="23" t="s">
        <v>638</v>
      </c>
      <c r="I124" s="22" t="s">
        <v>1218</v>
      </c>
      <c r="J124" s="23" t="s">
        <v>1219</v>
      </c>
      <c r="K124" s="24"/>
      <c r="L124" s="25">
        <v>268000</v>
      </c>
      <c r="M124" s="26" t="s">
        <v>1220</v>
      </c>
      <c r="N124" s="27"/>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row>
    <row r="125" spans="1:247" ht="38.25">
      <c r="A125" s="17" t="s">
        <v>1221</v>
      </c>
      <c r="B125" s="18" t="s">
        <v>1177</v>
      </c>
      <c r="C125" s="19" t="s">
        <v>423</v>
      </c>
      <c r="D125" s="20" t="s">
        <v>1222</v>
      </c>
      <c r="E125" s="21" t="s">
        <v>1223</v>
      </c>
      <c r="F125" s="17" t="s">
        <v>368</v>
      </c>
      <c r="G125" s="22" t="s">
        <v>1224</v>
      </c>
      <c r="H125" s="23" t="s">
        <v>660</v>
      </c>
      <c r="I125" s="22" t="s">
        <v>1225</v>
      </c>
      <c r="J125" s="23" t="s">
        <v>1226</v>
      </c>
      <c r="K125" s="24"/>
      <c r="L125" s="25">
        <v>20000</v>
      </c>
      <c r="M125" s="26"/>
      <c r="N125" s="27" t="s">
        <v>1227</v>
      </c>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28"/>
      <c r="IF125" s="28"/>
      <c r="IG125" s="28"/>
      <c r="IH125" s="28"/>
      <c r="II125" s="28"/>
      <c r="IJ125" s="28"/>
      <c r="IK125" s="28"/>
      <c r="IL125" s="28"/>
      <c r="IM125" s="28"/>
    </row>
    <row r="126" spans="1:247" ht="25.5">
      <c r="A126" s="17" t="s">
        <v>1228</v>
      </c>
      <c r="B126" s="18" t="s">
        <v>704</v>
      </c>
      <c r="C126" s="19" t="s">
        <v>1229</v>
      </c>
      <c r="D126" s="20" t="s">
        <v>1230</v>
      </c>
      <c r="E126" s="21" t="s">
        <v>1231</v>
      </c>
      <c r="F126" s="17" t="s">
        <v>368</v>
      </c>
      <c r="G126" s="22">
        <v>55500000</v>
      </c>
      <c r="H126" s="23" t="s">
        <v>1232</v>
      </c>
      <c r="I126" s="22" t="s">
        <v>1233</v>
      </c>
      <c r="J126" s="23" t="s">
        <v>1234</v>
      </c>
      <c r="K126" s="24"/>
      <c r="L126" s="25">
        <v>472.5</v>
      </c>
      <c r="M126" s="26"/>
      <c r="N126" s="27" t="s">
        <v>1235</v>
      </c>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28"/>
      <c r="IF126" s="28"/>
      <c r="IG126" s="28"/>
      <c r="IH126" s="28"/>
      <c r="II126" s="28"/>
      <c r="IJ126" s="28"/>
      <c r="IK126" s="28"/>
      <c r="IL126" s="28"/>
      <c r="IM126" s="28"/>
    </row>
    <row r="127" spans="1:247" ht="25.5">
      <c r="A127" s="17" t="s">
        <v>1236</v>
      </c>
      <c r="B127" s="18" t="s">
        <v>1237</v>
      </c>
      <c r="C127" s="19" t="s">
        <v>579</v>
      </c>
      <c r="D127" s="20" t="s">
        <v>1238</v>
      </c>
      <c r="E127" s="21" t="s">
        <v>1239</v>
      </c>
      <c r="F127" s="17" t="s">
        <v>369</v>
      </c>
      <c r="G127" s="22">
        <v>33100000</v>
      </c>
      <c r="H127" s="23" t="s">
        <v>1201</v>
      </c>
      <c r="I127" s="22" t="s">
        <v>1240</v>
      </c>
      <c r="J127" s="23" t="s">
        <v>1241</v>
      </c>
      <c r="K127" s="24" t="s">
        <v>1242</v>
      </c>
      <c r="L127" s="25">
        <v>600</v>
      </c>
      <c r="M127" s="26" t="s">
        <v>1243</v>
      </c>
      <c r="N127" s="27"/>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28"/>
      <c r="IF127" s="28"/>
      <c r="IG127" s="28"/>
      <c r="IH127" s="28"/>
      <c r="II127" s="28"/>
      <c r="IJ127" s="28"/>
      <c r="IK127" s="28"/>
      <c r="IL127" s="28"/>
      <c r="IM127" s="28"/>
    </row>
    <row r="128" spans="1:247" ht="38.25">
      <c r="A128" s="17" t="s">
        <v>1244</v>
      </c>
      <c r="B128" s="18" t="s">
        <v>1237</v>
      </c>
      <c r="C128" s="19" t="s">
        <v>579</v>
      </c>
      <c r="D128" s="20" t="s">
        <v>1245</v>
      </c>
      <c r="E128" s="21" t="s">
        <v>1246</v>
      </c>
      <c r="F128" s="17" t="s">
        <v>388</v>
      </c>
      <c r="G128" s="22">
        <v>39100000</v>
      </c>
      <c r="H128" s="23" t="s">
        <v>470</v>
      </c>
      <c r="I128" s="22" t="s">
        <v>1247</v>
      </c>
      <c r="J128" s="23" t="s">
        <v>1248</v>
      </c>
      <c r="K128" s="24"/>
      <c r="L128" s="25">
        <v>7800</v>
      </c>
      <c r="M128" s="26" t="s">
        <v>1249</v>
      </c>
      <c r="N128" s="27"/>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row>
    <row r="129" spans="1:247" ht="38.25">
      <c r="A129" s="17" t="s">
        <v>1250</v>
      </c>
      <c r="B129" s="18" t="s">
        <v>1237</v>
      </c>
      <c r="C129" s="19" t="s">
        <v>1210</v>
      </c>
      <c r="D129" s="20" t="s">
        <v>1251</v>
      </c>
      <c r="E129" s="21" t="s">
        <v>1252</v>
      </c>
      <c r="F129" s="17" t="s">
        <v>368</v>
      </c>
      <c r="G129" s="22" t="s">
        <v>1253</v>
      </c>
      <c r="H129" s="23" t="s">
        <v>1254</v>
      </c>
      <c r="I129" s="22" t="s">
        <v>1255</v>
      </c>
      <c r="J129" s="23" t="s">
        <v>1256</v>
      </c>
      <c r="K129" s="24" t="s">
        <v>1257</v>
      </c>
      <c r="L129" s="25">
        <v>1069</v>
      </c>
      <c r="M129" s="26"/>
      <c r="N129" s="27" t="s">
        <v>1258</v>
      </c>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28"/>
      <c r="IF129" s="28"/>
      <c r="IG129" s="28"/>
      <c r="IH129" s="28"/>
      <c r="II129" s="28"/>
      <c r="IJ129" s="28"/>
      <c r="IK129" s="28"/>
      <c r="IL129" s="28"/>
      <c r="IM129" s="28"/>
    </row>
    <row r="130" spans="1:247" ht="25.5">
      <c r="A130" s="17" t="s">
        <v>1259</v>
      </c>
      <c r="B130" s="18" t="s">
        <v>1237</v>
      </c>
      <c r="C130" s="19" t="s">
        <v>423</v>
      </c>
      <c r="D130" s="20" t="s">
        <v>1260</v>
      </c>
      <c r="E130" s="21" t="s">
        <v>1261</v>
      </c>
      <c r="F130" s="17" t="s">
        <v>368</v>
      </c>
      <c r="G130" s="22" t="s">
        <v>1262</v>
      </c>
      <c r="H130" s="23" t="s">
        <v>1263</v>
      </c>
      <c r="I130" s="22" t="s">
        <v>1264</v>
      </c>
      <c r="J130" s="23" t="s">
        <v>1265</v>
      </c>
      <c r="K130" s="24" t="s">
        <v>1266</v>
      </c>
      <c r="L130" s="25">
        <v>20000</v>
      </c>
      <c r="M130" s="26"/>
      <c r="N130" s="27" t="s">
        <v>1267</v>
      </c>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row>
    <row r="131" spans="1:247" ht="25.5">
      <c r="A131" s="17" t="s">
        <v>1268</v>
      </c>
      <c r="B131" s="18" t="s">
        <v>814</v>
      </c>
      <c r="C131" s="19" t="s">
        <v>396</v>
      </c>
      <c r="D131" s="20" t="s">
        <v>631</v>
      </c>
      <c r="E131" s="21" t="s">
        <v>632</v>
      </c>
      <c r="F131" s="17" t="s">
        <v>368</v>
      </c>
      <c r="G131" s="22" t="s">
        <v>441</v>
      </c>
      <c r="H131" s="23" t="s">
        <v>442</v>
      </c>
      <c r="I131" s="22" t="s">
        <v>441</v>
      </c>
      <c r="J131" s="23" t="s">
        <v>1269</v>
      </c>
      <c r="K131" s="24">
        <f>9780+8281</f>
        <v>18061</v>
      </c>
      <c r="L131" s="25">
        <f>K131*1.87</f>
        <v>33774.07</v>
      </c>
      <c r="M131" s="26"/>
      <c r="N131" s="27" t="s">
        <v>1270</v>
      </c>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c r="II131" s="28"/>
      <c r="IJ131" s="28"/>
      <c r="IK131" s="28"/>
      <c r="IL131" s="28"/>
      <c r="IM131" s="28"/>
    </row>
    <row r="132" spans="1:247" ht="25.5">
      <c r="A132" s="17" t="s">
        <v>1271</v>
      </c>
      <c r="B132" s="18" t="s">
        <v>814</v>
      </c>
      <c r="C132" s="19" t="s">
        <v>579</v>
      </c>
      <c r="D132" s="20" t="s">
        <v>1272</v>
      </c>
      <c r="E132" s="21" t="s">
        <v>1273</v>
      </c>
      <c r="F132" s="17" t="s">
        <v>369</v>
      </c>
      <c r="G132" s="22">
        <v>18400000</v>
      </c>
      <c r="H132" s="23" t="s">
        <v>1274</v>
      </c>
      <c r="I132" s="22" t="s">
        <v>1275</v>
      </c>
      <c r="J132" s="23" t="s">
        <v>1276</v>
      </c>
      <c r="K132" s="24" t="s">
        <v>1277</v>
      </c>
      <c r="L132" s="25">
        <v>1186</v>
      </c>
      <c r="M132" s="26" t="s">
        <v>1278</v>
      </c>
      <c r="N132" s="27"/>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c r="GP132" s="28"/>
      <c r="GQ132" s="28"/>
      <c r="GR132" s="28"/>
      <c r="GS132" s="28"/>
      <c r="GT132" s="28"/>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c r="HY132" s="28"/>
      <c r="HZ132" s="28"/>
      <c r="IA132" s="28"/>
      <c r="IB132" s="28"/>
      <c r="IC132" s="28"/>
      <c r="ID132" s="28"/>
      <c r="IE132" s="28"/>
      <c r="IF132" s="28"/>
      <c r="IG132" s="28"/>
      <c r="IH132" s="28"/>
      <c r="II132" s="28"/>
      <c r="IJ132" s="28"/>
      <c r="IK132" s="28"/>
      <c r="IL132" s="28"/>
      <c r="IM132" s="28"/>
    </row>
    <row r="133" spans="1:247" ht="25.5">
      <c r="A133" s="17" t="s">
        <v>1279</v>
      </c>
      <c r="B133" s="18" t="s">
        <v>814</v>
      </c>
      <c r="C133" s="19" t="s">
        <v>1195</v>
      </c>
      <c r="D133" s="20" t="s">
        <v>1280</v>
      </c>
      <c r="E133" s="21" t="s">
        <v>1281</v>
      </c>
      <c r="F133" s="17" t="s">
        <v>388</v>
      </c>
      <c r="G133" s="22">
        <v>30200000</v>
      </c>
      <c r="H133" s="23" t="s">
        <v>653</v>
      </c>
      <c r="I133" s="22" t="s">
        <v>1282</v>
      </c>
      <c r="J133" s="23" t="s">
        <v>1283</v>
      </c>
      <c r="K133" s="24"/>
      <c r="L133" s="25">
        <v>41335</v>
      </c>
      <c r="M133" s="26" t="s">
        <v>1284</v>
      </c>
      <c r="N133" s="27"/>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row>
    <row r="134" spans="1:247" ht="25.5">
      <c r="A134" s="17" t="s">
        <v>1285</v>
      </c>
      <c r="B134" s="18" t="s">
        <v>814</v>
      </c>
      <c r="C134" s="19" t="s">
        <v>423</v>
      </c>
      <c r="D134" s="20" t="s">
        <v>1013</v>
      </c>
      <c r="E134" s="21" t="s">
        <v>1286</v>
      </c>
      <c r="F134" s="17" t="s">
        <v>368</v>
      </c>
      <c r="G134" s="22" t="s">
        <v>1224</v>
      </c>
      <c r="H134" s="23" t="s">
        <v>660</v>
      </c>
      <c r="I134" s="22" t="s">
        <v>1225</v>
      </c>
      <c r="J134" s="23" t="s">
        <v>1226</v>
      </c>
      <c r="K134" s="24"/>
      <c r="L134" s="25">
        <v>4000</v>
      </c>
      <c r="M134" s="26"/>
      <c r="N134" s="27" t="s">
        <v>1287</v>
      </c>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row>
    <row r="135" spans="1:247" ht="25.5">
      <c r="A135" s="17" t="s">
        <v>1288</v>
      </c>
      <c r="B135" s="18" t="s">
        <v>814</v>
      </c>
      <c r="C135" s="19" t="s">
        <v>423</v>
      </c>
      <c r="D135" s="20" t="s">
        <v>1013</v>
      </c>
      <c r="E135" s="21" t="s">
        <v>1014</v>
      </c>
      <c r="F135" s="17" t="s">
        <v>368</v>
      </c>
      <c r="G135" s="22" t="s">
        <v>1224</v>
      </c>
      <c r="H135" s="23" t="s">
        <v>660</v>
      </c>
      <c r="I135" s="22" t="s">
        <v>1225</v>
      </c>
      <c r="J135" s="23" t="s">
        <v>1226</v>
      </c>
      <c r="K135" s="24"/>
      <c r="L135" s="25">
        <v>3600</v>
      </c>
      <c r="M135" s="26"/>
      <c r="N135" s="27" t="s">
        <v>1289</v>
      </c>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row>
    <row r="136" spans="1:247" ht="25.5">
      <c r="A136" s="17" t="s">
        <v>1290</v>
      </c>
      <c r="B136" s="18" t="s">
        <v>814</v>
      </c>
      <c r="C136" s="19" t="s">
        <v>871</v>
      </c>
      <c r="D136" s="20" t="s">
        <v>1291</v>
      </c>
      <c r="E136" s="21" t="s">
        <v>1292</v>
      </c>
      <c r="F136" s="17" t="s">
        <v>368</v>
      </c>
      <c r="G136" s="22" t="s">
        <v>1293</v>
      </c>
      <c r="H136" s="23" t="s">
        <v>404</v>
      </c>
      <c r="I136" s="22" t="s">
        <v>1294</v>
      </c>
      <c r="J136" s="23" t="s">
        <v>1295</v>
      </c>
      <c r="K136" s="24"/>
      <c r="L136" s="25">
        <f>11392+683.52</f>
        <v>12075.52</v>
      </c>
      <c r="M136" s="26"/>
      <c r="N136" s="27" t="s">
        <v>1296</v>
      </c>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row>
    <row r="137" spans="1:247" ht="38.25">
      <c r="A137" s="17" t="s">
        <v>1297</v>
      </c>
      <c r="B137" s="18" t="s">
        <v>717</v>
      </c>
      <c r="C137" s="19" t="s">
        <v>579</v>
      </c>
      <c r="D137" s="20" t="s">
        <v>606</v>
      </c>
      <c r="E137" s="21" t="s">
        <v>607</v>
      </c>
      <c r="F137" s="17" t="s">
        <v>369</v>
      </c>
      <c r="G137" s="22">
        <v>44500000</v>
      </c>
      <c r="H137" s="23" t="s">
        <v>608</v>
      </c>
      <c r="I137" s="22" t="s">
        <v>1298</v>
      </c>
      <c r="J137" s="23" t="s">
        <v>1299</v>
      </c>
      <c r="K137" s="24" t="s">
        <v>1300</v>
      </c>
      <c r="L137" s="25">
        <v>2780</v>
      </c>
      <c r="M137" s="26" t="s">
        <v>1301</v>
      </c>
      <c r="N137" s="27"/>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row>
    <row r="138" spans="1:247" ht="25.5">
      <c r="A138" s="17" t="s">
        <v>1302</v>
      </c>
      <c r="B138" s="18" t="s">
        <v>717</v>
      </c>
      <c r="C138" s="19" t="s">
        <v>579</v>
      </c>
      <c r="D138" s="20" t="s">
        <v>931</v>
      </c>
      <c r="E138" s="21" t="s">
        <v>932</v>
      </c>
      <c r="F138" s="17" t="s">
        <v>369</v>
      </c>
      <c r="G138" s="22">
        <v>18400000</v>
      </c>
      <c r="H138" s="23" t="s">
        <v>1274</v>
      </c>
      <c r="I138" s="22">
        <v>18441000</v>
      </c>
      <c r="J138" s="23" t="s">
        <v>1303</v>
      </c>
      <c r="K138" s="24">
        <v>1000</v>
      </c>
      <c r="L138" s="25">
        <v>15000</v>
      </c>
      <c r="M138" s="26" t="s">
        <v>1304</v>
      </c>
      <c r="N138" s="27"/>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row>
    <row r="139" spans="1:247" ht="38.25">
      <c r="A139" s="17" t="s">
        <v>1305</v>
      </c>
      <c r="B139" s="18" t="s">
        <v>717</v>
      </c>
      <c r="C139" s="19" t="s">
        <v>1306</v>
      </c>
      <c r="D139" s="20" t="s">
        <v>1307</v>
      </c>
      <c r="E139" s="21" t="s">
        <v>1308</v>
      </c>
      <c r="F139" s="17" t="s">
        <v>388</v>
      </c>
      <c r="G139" s="22">
        <v>45200000</v>
      </c>
      <c r="H139" s="23" t="s">
        <v>1005</v>
      </c>
      <c r="I139" s="22" t="s">
        <v>1309</v>
      </c>
      <c r="J139" s="23" t="s">
        <v>1310</v>
      </c>
      <c r="K139" s="24"/>
      <c r="L139" s="25">
        <v>561463.4</v>
      </c>
      <c r="M139" s="26" t="s">
        <v>1311</v>
      </c>
      <c r="N139" s="27"/>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row>
    <row r="140" spans="1:247" ht="51">
      <c r="A140" s="17" t="s">
        <v>1312</v>
      </c>
      <c r="B140" s="18" t="s">
        <v>717</v>
      </c>
      <c r="C140" s="19" t="s">
        <v>579</v>
      </c>
      <c r="D140" s="20" t="s">
        <v>1313</v>
      </c>
      <c r="E140" s="21" t="s">
        <v>1314</v>
      </c>
      <c r="F140" s="17" t="s">
        <v>388</v>
      </c>
      <c r="G140" s="22">
        <v>30100000</v>
      </c>
      <c r="H140" s="23" t="s">
        <v>638</v>
      </c>
      <c r="I140" s="22" t="s">
        <v>1315</v>
      </c>
      <c r="J140" s="23" t="s">
        <v>1316</v>
      </c>
      <c r="K140" s="24">
        <v>400</v>
      </c>
      <c r="L140" s="25">
        <v>650</v>
      </c>
      <c r="M140" s="26" t="s">
        <v>1317</v>
      </c>
      <c r="N140" s="27"/>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row>
    <row r="141" spans="1:247" ht="25.5">
      <c r="A141" s="17" t="s">
        <v>1318</v>
      </c>
      <c r="B141" s="18" t="s">
        <v>1319</v>
      </c>
      <c r="C141" s="19" t="s">
        <v>558</v>
      </c>
      <c r="D141" s="20" t="s">
        <v>1320</v>
      </c>
      <c r="E141" s="21" t="s">
        <v>1321</v>
      </c>
      <c r="F141" s="17" t="s">
        <v>369</v>
      </c>
      <c r="G141" s="22">
        <v>42500000</v>
      </c>
      <c r="H141" s="23" t="s">
        <v>763</v>
      </c>
      <c r="I141" s="22" t="s">
        <v>1322</v>
      </c>
      <c r="J141" s="23" t="s">
        <v>1323</v>
      </c>
      <c r="K141" s="24"/>
      <c r="L141" s="25">
        <v>40000</v>
      </c>
      <c r="M141" s="26" t="s">
        <v>1324</v>
      </c>
      <c r="N141" s="27"/>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row>
    <row r="142" spans="1:247" ht="25.5">
      <c r="A142" s="17" t="s">
        <v>1325</v>
      </c>
      <c r="B142" s="18" t="s">
        <v>768</v>
      </c>
      <c r="C142" s="19" t="s">
        <v>415</v>
      </c>
      <c r="D142" s="20" t="s">
        <v>1326</v>
      </c>
      <c r="E142" s="21" t="s">
        <v>1327</v>
      </c>
      <c r="F142" s="17" t="s">
        <v>368</v>
      </c>
      <c r="G142" s="22" t="s">
        <v>1328</v>
      </c>
      <c r="H142" s="23" t="s">
        <v>1329</v>
      </c>
      <c r="I142" s="22" t="s">
        <v>1330</v>
      </c>
      <c r="J142" s="23" t="s">
        <v>1331</v>
      </c>
      <c r="K142" s="24" t="s">
        <v>1332</v>
      </c>
      <c r="L142" s="25">
        <v>6240</v>
      </c>
      <c r="M142" s="26"/>
      <c r="N142" s="27" t="s">
        <v>1333</v>
      </c>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row>
    <row r="143" spans="1:247" ht="38.25">
      <c r="A143" s="17" t="s">
        <v>1334</v>
      </c>
      <c r="B143" s="18" t="s">
        <v>768</v>
      </c>
      <c r="C143" s="19" t="s">
        <v>579</v>
      </c>
      <c r="D143" s="20" t="s">
        <v>1335</v>
      </c>
      <c r="E143" s="21" t="s">
        <v>1336</v>
      </c>
      <c r="F143" s="17" t="s">
        <v>388</v>
      </c>
      <c r="G143" s="22">
        <v>34300000</v>
      </c>
      <c r="H143" s="23" t="s">
        <v>1130</v>
      </c>
      <c r="I143" s="22" t="s">
        <v>1337</v>
      </c>
      <c r="J143" s="23" t="s">
        <v>1130</v>
      </c>
      <c r="K143" s="24"/>
      <c r="L143" s="25">
        <v>32000</v>
      </c>
      <c r="M143" s="26" t="s">
        <v>1338</v>
      </c>
      <c r="N143" s="27"/>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28"/>
      <c r="IF143" s="28"/>
      <c r="IG143" s="28"/>
      <c r="IH143" s="28"/>
      <c r="II143" s="28"/>
      <c r="IJ143" s="28"/>
      <c r="IK143" s="28"/>
      <c r="IL143" s="28"/>
      <c r="IM143" s="28"/>
    </row>
    <row r="144" spans="1:247" ht="25.5">
      <c r="A144" s="17" t="s">
        <v>1339</v>
      </c>
      <c r="B144" s="18" t="s">
        <v>817</v>
      </c>
      <c r="C144" s="19" t="s">
        <v>759</v>
      </c>
      <c r="D144" s="20" t="s">
        <v>1340</v>
      </c>
      <c r="E144" s="21" t="s">
        <v>1341</v>
      </c>
      <c r="F144" s="17" t="s">
        <v>388</v>
      </c>
      <c r="G144" s="22">
        <v>45300000</v>
      </c>
      <c r="H144" s="23" t="s">
        <v>509</v>
      </c>
      <c r="I144" s="22" t="s">
        <v>1342</v>
      </c>
      <c r="J144" s="23" t="s">
        <v>1343</v>
      </c>
      <c r="K144" s="24"/>
      <c r="L144" s="25">
        <v>4197.54</v>
      </c>
      <c r="M144" s="26" t="s">
        <v>1344</v>
      </c>
      <c r="N144" s="27"/>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c r="HY144" s="28"/>
      <c r="HZ144" s="28"/>
      <c r="IA144" s="28"/>
      <c r="IB144" s="28"/>
      <c r="IC144" s="28"/>
      <c r="ID144" s="28"/>
      <c r="IE144" s="28"/>
      <c r="IF144" s="28"/>
      <c r="IG144" s="28"/>
      <c r="IH144" s="28"/>
      <c r="II144" s="28"/>
      <c r="IJ144" s="28"/>
      <c r="IK144" s="28"/>
      <c r="IL144" s="28"/>
      <c r="IM144" s="28"/>
    </row>
    <row r="145" spans="1:247" ht="51">
      <c r="A145" s="17" t="s">
        <v>1345</v>
      </c>
      <c r="B145" s="18" t="s">
        <v>817</v>
      </c>
      <c r="C145" s="19" t="s">
        <v>759</v>
      </c>
      <c r="D145" s="20" t="s">
        <v>1346</v>
      </c>
      <c r="E145" s="21" t="s">
        <v>1347</v>
      </c>
      <c r="F145" s="17" t="s">
        <v>388</v>
      </c>
      <c r="G145" s="22">
        <v>30100000</v>
      </c>
      <c r="H145" s="23" t="s">
        <v>638</v>
      </c>
      <c r="I145" s="22" t="s">
        <v>1218</v>
      </c>
      <c r="J145" s="23" t="s">
        <v>1348</v>
      </c>
      <c r="K145" s="24"/>
      <c r="L145" s="25">
        <v>44000</v>
      </c>
      <c r="M145" s="26" t="s">
        <v>1349</v>
      </c>
      <c r="N145" s="27"/>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c r="FJ145" s="28"/>
      <c r="FK145" s="28"/>
      <c r="FL145" s="28"/>
      <c r="FM145" s="28"/>
      <c r="FN145" s="28"/>
      <c r="FO145" s="28"/>
      <c r="FP145" s="28"/>
      <c r="FQ145" s="28"/>
      <c r="FR145" s="28"/>
      <c r="FS145" s="28"/>
      <c r="FT145" s="28"/>
      <c r="FU145" s="28"/>
      <c r="FV145" s="28"/>
      <c r="FW145" s="28"/>
      <c r="FX145" s="28"/>
      <c r="FY145" s="28"/>
      <c r="FZ145" s="28"/>
      <c r="GA145" s="28"/>
      <c r="GB145" s="28"/>
      <c r="GC145" s="28"/>
      <c r="GD145" s="28"/>
      <c r="GE145" s="28"/>
      <c r="GF145" s="28"/>
      <c r="GG145" s="28"/>
      <c r="GH145" s="28"/>
      <c r="GI145" s="28"/>
      <c r="GJ145" s="28"/>
      <c r="GK145" s="28"/>
      <c r="GL145" s="28"/>
      <c r="GM145" s="28"/>
      <c r="GN145" s="28"/>
      <c r="GO145" s="28"/>
      <c r="GP145" s="28"/>
      <c r="GQ145" s="28"/>
      <c r="GR145" s="28"/>
      <c r="GS145" s="28"/>
      <c r="GT145" s="28"/>
      <c r="GU145" s="28"/>
      <c r="GV145" s="28"/>
      <c r="GW145" s="28"/>
      <c r="GX145" s="28"/>
      <c r="GY145" s="28"/>
      <c r="GZ145" s="28"/>
      <c r="HA145" s="28"/>
      <c r="HB145" s="28"/>
      <c r="HC145" s="28"/>
      <c r="HD145" s="28"/>
      <c r="HE145" s="28"/>
      <c r="HF145" s="28"/>
      <c r="HG145" s="28"/>
      <c r="HH145" s="28"/>
      <c r="HI145" s="28"/>
      <c r="HJ145" s="28"/>
      <c r="HK145" s="28"/>
      <c r="HL145" s="28"/>
      <c r="HM145" s="28"/>
      <c r="HN145" s="28"/>
      <c r="HO145" s="28"/>
      <c r="HP145" s="28"/>
      <c r="HQ145" s="28"/>
      <c r="HR145" s="28"/>
      <c r="HS145" s="28"/>
      <c r="HT145" s="28"/>
      <c r="HU145" s="28"/>
      <c r="HV145" s="28"/>
      <c r="HW145" s="28"/>
      <c r="HX145" s="28"/>
      <c r="HY145" s="28"/>
      <c r="HZ145" s="28"/>
      <c r="IA145" s="28"/>
      <c r="IB145" s="28"/>
      <c r="IC145" s="28"/>
      <c r="ID145" s="28"/>
      <c r="IE145" s="28"/>
      <c r="IF145" s="28"/>
      <c r="IG145" s="28"/>
      <c r="IH145" s="28"/>
      <c r="II145" s="28"/>
      <c r="IJ145" s="28"/>
      <c r="IK145" s="28"/>
      <c r="IL145" s="28"/>
      <c r="IM145" s="28"/>
    </row>
    <row r="146" spans="1:247" ht="25.5">
      <c r="A146" s="17" t="s">
        <v>1350</v>
      </c>
      <c r="B146" s="18" t="s">
        <v>817</v>
      </c>
      <c r="C146" s="19" t="s">
        <v>579</v>
      </c>
      <c r="D146" s="20" t="s">
        <v>1029</v>
      </c>
      <c r="E146" s="21" t="s">
        <v>1030</v>
      </c>
      <c r="F146" s="17" t="s">
        <v>369</v>
      </c>
      <c r="G146" s="22">
        <v>42500000</v>
      </c>
      <c r="H146" s="23" t="s">
        <v>763</v>
      </c>
      <c r="I146" s="22" t="s">
        <v>1351</v>
      </c>
      <c r="J146" s="23" t="s">
        <v>765</v>
      </c>
      <c r="K146" s="24"/>
      <c r="L146" s="25">
        <v>7150</v>
      </c>
      <c r="M146" s="26" t="s">
        <v>1352</v>
      </c>
      <c r="N146" s="27"/>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c r="FJ146" s="28"/>
      <c r="FK146" s="28"/>
      <c r="FL146" s="28"/>
      <c r="FM146" s="28"/>
      <c r="FN146" s="28"/>
      <c r="FO146" s="28"/>
      <c r="FP146" s="28"/>
      <c r="FQ146" s="28"/>
      <c r="FR146" s="28"/>
      <c r="FS146" s="28"/>
      <c r="FT146" s="28"/>
      <c r="FU146" s="28"/>
      <c r="FV146" s="28"/>
      <c r="FW146" s="28"/>
      <c r="FX146" s="28"/>
      <c r="FY146" s="28"/>
      <c r="FZ146" s="28"/>
      <c r="GA146" s="28"/>
      <c r="GB146" s="28"/>
      <c r="GC146" s="28"/>
      <c r="GD146" s="28"/>
      <c r="GE146" s="28"/>
      <c r="GF146" s="28"/>
      <c r="GG146" s="28"/>
      <c r="GH146" s="28"/>
      <c r="GI146" s="28"/>
      <c r="GJ146" s="28"/>
      <c r="GK146" s="28"/>
      <c r="GL146" s="28"/>
      <c r="GM146" s="28"/>
      <c r="GN146" s="28"/>
      <c r="GO146" s="28"/>
      <c r="GP146" s="28"/>
      <c r="GQ146" s="28"/>
      <c r="GR146" s="28"/>
      <c r="GS146" s="28"/>
      <c r="GT146" s="28"/>
      <c r="GU146" s="28"/>
      <c r="GV146" s="28"/>
      <c r="GW146" s="28"/>
      <c r="GX146" s="28"/>
      <c r="GY146" s="28"/>
      <c r="GZ146" s="28"/>
      <c r="HA146" s="28"/>
      <c r="HB146" s="28"/>
      <c r="HC146" s="28"/>
      <c r="HD146" s="28"/>
      <c r="HE146" s="28"/>
      <c r="HF146" s="28"/>
      <c r="HG146" s="28"/>
      <c r="HH146" s="28"/>
      <c r="HI146" s="28"/>
      <c r="HJ146" s="28"/>
      <c r="HK146" s="28"/>
      <c r="HL146" s="28"/>
      <c r="HM146" s="28"/>
      <c r="HN146" s="28"/>
      <c r="HO146" s="28"/>
      <c r="HP146" s="28"/>
      <c r="HQ146" s="28"/>
      <c r="HR146" s="28"/>
      <c r="HS146" s="28"/>
      <c r="HT146" s="28"/>
      <c r="HU146" s="28"/>
      <c r="HV146" s="28"/>
      <c r="HW146" s="28"/>
      <c r="HX146" s="28"/>
      <c r="HY146" s="28"/>
      <c r="HZ146" s="28"/>
      <c r="IA146" s="28"/>
      <c r="IB146" s="28"/>
      <c r="IC146" s="28"/>
      <c r="ID146" s="28"/>
      <c r="IE146" s="28"/>
      <c r="IF146" s="28"/>
      <c r="IG146" s="28"/>
      <c r="IH146" s="28"/>
      <c r="II146" s="28"/>
      <c r="IJ146" s="28"/>
      <c r="IK146" s="28"/>
      <c r="IL146" s="28"/>
      <c r="IM146" s="28"/>
    </row>
    <row r="147" spans="1:247" ht="25.5">
      <c r="A147" s="17" t="s">
        <v>1353</v>
      </c>
      <c r="B147" s="18" t="s">
        <v>817</v>
      </c>
      <c r="C147" s="19" t="s">
        <v>579</v>
      </c>
      <c r="D147" s="20" t="s">
        <v>1354</v>
      </c>
      <c r="E147" s="21" t="s">
        <v>1355</v>
      </c>
      <c r="F147" s="17" t="s">
        <v>388</v>
      </c>
      <c r="G147" s="22">
        <v>30200000</v>
      </c>
      <c r="H147" s="23" t="s">
        <v>653</v>
      </c>
      <c r="I147" s="22">
        <v>30216130</v>
      </c>
      <c r="J147" s="23" t="s">
        <v>1356</v>
      </c>
      <c r="K147" s="24">
        <v>5</v>
      </c>
      <c r="L147" s="25">
        <v>1000</v>
      </c>
      <c r="M147" s="26" t="s">
        <v>1357</v>
      </c>
      <c r="N147" s="27"/>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c r="FJ147" s="28"/>
      <c r="FK147" s="28"/>
      <c r="FL147" s="28"/>
      <c r="FM147" s="28"/>
      <c r="FN147" s="28"/>
      <c r="FO147" s="28"/>
      <c r="FP147" s="28"/>
      <c r="FQ147" s="28"/>
      <c r="FR147" s="28"/>
      <c r="FS147" s="28"/>
      <c r="FT147" s="28"/>
      <c r="FU147" s="28"/>
      <c r="FV147" s="28"/>
      <c r="FW147" s="28"/>
      <c r="FX147" s="28"/>
      <c r="FY147" s="28"/>
      <c r="FZ147" s="28"/>
      <c r="GA147" s="28"/>
      <c r="GB147" s="28"/>
      <c r="GC147" s="28"/>
      <c r="GD147" s="28"/>
      <c r="GE147" s="28"/>
      <c r="GF147" s="28"/>
      <c r="GG147" s="28"/>
      <c r="GH147" s="28"/>
      <c r="GI147" s="28"/>
      <c r="GJ147" s="28"/>
      <c r="GK147" s="28"/>
      <c r="GL147" s="28"/>
      <c r="GM147" s="28"/>
      <c r="GN147" s="28"/>
      <c r="GO147" s="28"/>
      <c r="GP147" s="28"/>
      <c r="GQ147" s="28"/>
      <c r="GR147" s="28"/>
      <c r="GS147" s="28"/>
      <c r="GT147" s="28"/>
      <c r="GU147" s="28"/>
      <c r="GV147" s="28"/>
      <c r="GW147" s="28"/>
      <c r="GX147" s="28"/>
      <c r="GY147" s="28"/>
      <c r="GZ147" s="28"/>
      <c r="HA147" s="28"/>
      <c r="HB147" s="28"/>
      <c r="HC147" s="28"/>
      <c r="HD147" s="28"/>
      <c r="HE147" s="28"/>
      <c r="HF147" s="28"/>
      <c r="HG147" s="28"/>
      <c r="HH147" s="28"/>
      <c r="HI147" s="28"/>
      <c r="HJ147" s="28"/>
      <c r="HK147" s="28"/>
      <c r="HL147" s="28"/>
      <c r="HM147" s="28"/>
      <c r="HN147" s="28"/>
      <c r="HO147" s="28"/>
      <c r="HP147" s="28"/>
      <c r="HQ147" s="28"/>
      <c r="HR147" s="28"/>
      <c r="HS147" s="28"/>
      <c r="HT147" s="28"/>
      <c r="HU147" s="28"/>
      <c r="HV147" s="28"/>
      <c r="HW147" s="28"/>
      <c r="HX147" s="28"/>
      <c r="HY147" s="28"/>
      <c r="HZ147" s="28"/>
      <c r="IA147" s="28"/>
      <c r="IB147" s="28"/>
      <c r="IC147" s="28"/>
      <c r="ID147" s="28"/>
      <c r="IE147" s="28"/>
      <c r="IF147" s="28"/>
      <c r="IG147" s="28"/>
      <c r="IH147" s="28"/>
      <c r="II147" s="28"/>
      <c r="IJ147" s="28"/>
      <c r="IK147" s="28"/>
      <c r="IL147" s="28"/>
      <c r="IM147" s="28"/>
    </row>
    <row r="148" spans="1:247" ht="25.5">
      <c r="A148" s="17" t="s">
        <v>1358</v>
      </c>
      <c r="B148" s="18" t="s">
        <v>817</v>
      </c>
      <c r="C148" s="19" t="s">
        <v>423</v>
      </c>
      <c r="D148" s="20" t="s">
        <v>446</v>
      </c>
      <c r="E148" s="21" t="s">
        <v>447</v>
      </c>
      <c r="F148" s="17" t="s">
        <v>368</v>
      </c>
      <c r="G148" s="22" t="s">
        <v>498</v>
      </c>
      <c r="H148" s="23" t="s">
        <v>497</v>
      </c>
      <c r="I148" s="22" t="s">
        <v>498</v>
      </c>
      <c r="J148" s="23" t="s">
        <v>497</v>
      </c>
      <c r="K148" s="24"/>
      <c r="L148" s="25">
        <v>9500</v>
      </c>
      <c r="M148" s="26"/>
      <c r="N148" s="27" t="s">
        <v>1359</v>
      </c>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c r="FJ148" s="28"/>
      <c r="FK148" s="28"/>
      <c r="FL148" s="28"/>
      <c r="FM148" s="28"/>
      <c r="FN148" s="28"/>
      <c r="FO148" s="28"/>
      <c r="FP148" s="28"/>
      <c r="FQ148" s="28"/>
      <c r="FR148" s="28"/>
      <c r="FS148" s="28"/>
      <c r="FT148" s="28"/>
      <c r="FU148" s="28"/>
      <c r="FV148" s="28"/>
      <c r="FW148" s="28"/>
      <c r="FX148" s="28"/>
      <c r="FY148" s="28"/>
      <c r="FZ148" s="28"/>
      <c r="GA148" s="28"/>
      <c r="GB148" s="28"/>
      <c r="GC148" s="28"/>
      <c r="GD148" s="28"/>
      <c r="GE148" s="28"/>
      <c r="GF148" s="28"/>
      <c r="GG148" s="28"/>
      <c r="GH148" s="28"/>
      <c r="GI148" s="28"/>
      <c r="GJ148" s="28"/>
      <c r="GK148" s="28"/>
      <c r="GL148" s="28"/>
      <c r="GM148" s="28"/>
      <c r="GN148" s="28"/>
      <c r="GO148" s="28"/>
      <c r="GP148" s="28"/>
      <c r="GQ148" s="28"/>
      <c r="GR148" s="28"/>
      <c r="GS148" s="28"/>
      <c r="GT148" s="28"/>
      <c r="GU148" s="28"/>
      <c r="GV148" s="28"/>
      <c r="GW148" s="28"/>
      <c r="GX148" s="28"/>
      <c r="GY148" s="28"/>
      <c r="GZ148" s="28"/>
      <c r="HA148" s="28"/>
      <c r="HB148" s="28"/>
      <c r="HC148" s="28"/>
      <c r="HD148" s="28"/>
      <c r="HE148" s="28"/>
      <c r="HF148" s="28"/>
      <c r="HG148" s="28"/>
      <c r="HH148" s="28"/>
      <c r="HI148" s="28"/>
      <c r="HJ148" s="28"/>
      <c r="HK148" s="28"/>
      <c r="HL148" s="28"/>
      <c r="HM148" s="28"/>
      <c r="HN148" s="28"/>
      <c r="HO148" s="28"/>
      <c r="HP148" s="28"/>
      <c r="HQ148" s="28"/>
      <c r="HR148" s="28"/>
      <c r="HS148" s="28"/>
      <c r="HT148" s="28"/>
      <c r="HU148" s="28"/>
      <c r="HV148" s="28"/>
      <c r="HW148" s="28"/>
      <c r="HX148" s="28"/>
      <c r="HY148" s="28"/>
      <c r="HZ148" s="28"/>
      <c r="IA148" s="28"/>
      <c r="IB148" s="28"/>
      <c r="IC148" s="28"/>
      <c r="ID148" s="28"/>
      <c r="IE148" s="28"/>
      <c r="IF148" s="28"/>
      <c r="IG148" s="28"/>
      <c r="IH148" s="28"/>
      <c r="II148" s="28"/>
      <c r="IJ148" s="28"/>
      <c r="IK148" s="28"/>
      <c r="IL148" s="28"/>
      <c r="IM148" s="28"/>
    </row>
    <row r="149" spans="1:247" ht="25.5">
      <c r="A149" s="17" t="s">
        <v>1360</v>
      </c>
      <c r="B149" s="18" t="s">
        <v>1361</v>
      </c>
      <c r="C149" s="19" t="s">
        <v>423</v>
      </c>
      <c r="D149" s="20" t="s">
        <v>1362</v>
      </c>
      <c r="E149" s="21" t="s">
        <v>1363</v>
      </c>
      <c r="F149" s="17" t="s">
        <v>368</v>
      </c>
      <c r="G149" s="22" t="s">
        <v>698</v>
      </c>
      <c r="H149" s="23" t="s">
        <v>699</v>
      </c>
      <c r="I149" s="22" t="s">
        <v>1364</v>
      </c>
      <c r="J149" s="23" t="s">
        <v>1365</v>
      </c>
      <c r="K149" s="24">
        <v>4</v>
      </c>
      <c r="L149" s="25">
        <v>100</v>
      </c>
      <c r="M149" s="26"/>
      <c r="N149" s="27" t="s">
        <v>1366</v>
      </c>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c r="FJ149" s="28"/>
      <c r="FK149" s="28"/>
      <c r="FL149" s="28"/>
      <c r="FM149" s="28"/>
      <c r="FN149" s="28"/>
      <c r="FO149" s="28"/>
      <c r="FP149" s="28"/>
      <c r="FQ149" s="28"/>
      <c r="FR149" s="28"/>
      <c r="FS149" s="28"/>
      <c r="FT149" s="28"/>
      <c r="FU149" s="28"/>
      <c r="FV149" s="28"/>
      <c r="FW149" s="28"/>
      <c r="FX149" s="28"/>
      <c r="FY149" s="28"/>
      <c r="FZ149" s="28"/>
      <c r="GA149" s="28"/>
      <c r="GB149" s="28"/>
      <c r="GC149" s="28"/>
      <c r="GD149" s="28"/>
      <c r="GE149" s="28"/>
      <c r="GF149" s="28"/>
      <c r="GG149" s="28"/>
      <c r="GH149" s="28"/>
      <c r="GI149" s="28"/>
      <c r="GJ149" s="28"/>
      <c r="GK149" s="28"/>
      <c r="GL149" s="28"/>
      <c r="GM149" s="28"/>
      <c r="GN149" s="28"/>
      <c r="GO149" s="28"/>
      <c r="GP149" s="28"/>
      <c r="GQ149" s="28"/>
      <c r="GR149" s="28"/>
      <c r="GS149" s="28"/>
      <c r="GT149" s="28"/>
      <c r="GU149" s="28"/>
      <c r="GV149" s="28"/>
      <c r="GW149" s="28"/>
      <c r="GX149" s="28"/>
      <c r="GY149" s="28"/>
      <c r="GZ149" s="28"/>
      <c r="HA149" s="28"/>
      <c r="HB149" s="28"/>
      <c r="HC149" s="28"/>
      <c r="HD149" s="28"/>
      <c r="HE149" s="28"/>
      <c r="HF149" s="28"/>
      <c r="HG149" s="28"/>
      <c r="HH149" s="28"/>
      <c r="HI149" s="28"/>
      <c r="HJ149" s="28"/>
      <c r="HK149" s="28"/>
      <c r="HL149" s="28"/>
      <c r="HM149" s="28"/>
      <c r="HN149" s="28"/>
      <c r="HO149" s="28"/>
      <c r="HP149" s="28"/>
      <c r="HQ149" s="28"/>
      <c r="HR149" s="28"/>
      <c r="HS149" s="28"/>
      <c r="HT149" s="28"/>
      <c r="HU149" s="28"/>
      <c r="HV149" s="28"/>
      <c r="HW149" s="28"/>
      <c r="HX149" s="28"/>
      <c r="HY149" s="28"/>
      <c r="HZ149" s="28"/>
      <c r="IA149" s="28"/>
      <c r="IB149" s="28"/>
      <c r="IC149" s="28"/>
      <c r="ID149" s="28"/>
      <c r="IE149" s="28"/>
      <c r="IF149" s="28"/>
      <c r="IG149" s="28"/>
      <c r="IH149" s="28"/>
      <c r="II149" s="28"/>
      <c r="IJ149" s="28"/>
      <c r="IK149" s="28"/>
      <c r="IL149" s="28"/>
      <c r="IM149" s="28"/>
    </row>
    <row r="150" spans="1:247" ht="76.5">
      <c r="A150" s="17" t="s">
        <v>1367</v>
      </c>
      <c r="B150" s="18" t="s">
        <v>1361</v>
      </c>
      <c r="C150" s="19" t="s">
        <v>423</v>
      </c>
      <c r="D150" s="20" t="s">
        <v>1368</v>
      </c>
      <c r="E150" s="21" t="s">
        <v>1369</v>
      </c>
      <c r="F150" s="17" t="s">
        <v>388</v>
      </c>
      <c r="G150" s="22">
        <v>30100000</v>
      </c>
      <c r="H150" s="23" t="s">
        <v>638</v>
      </c>
      <c r="I150" s="22" t="s">
        <v>1370</v>
      </c>
      <c r="J150" s="23" t="s">
        <v>1371</v>
      </c>
      <c r="K150" s="24"/>
      <c r="L150" s="25">
        <v>33811</v>
      </c>
      <c r="M150" s="26" t="s">
        <v>1372</v>
      </c>
      <c r="N150" s="27"/>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c r="FJ150" s="28"/>
      <c r="FK150" s="28"/>
      <c r="FL150" s="28"/>
      <c r="FM150" s="28"/>
      <c r="FN150" s="28"/>
      <c r="FO150" s="28"/>
      <c r="FP150" s="28"/>
      <c r="FQ150" s="28"/>
      <c r="FR150" s="28"/>
      <c r="FS150" s="28"/>
      <c r="FT150" s="28"/>
      <c r="FU150" s="28"/>
      <c r="FV150" s="28"/>
      <c r="FW150" s="28"/>
      <c r="FX150" s="28"/>
      <c r="FY150" s="28"/>
      <c r="FZ150" s="28"/>
      <c r="GA150" s="28"/>
      <c r="GB150" s="28"/>
      <c r="GC150" s="28"/>
      <c r="GD150" s="28"/>
      <c r="GE150" s="28"/>
      <c r="GF150" s="28"/>
      <c r="GG150" s="28"/>
      <c r="GH150" s="28"/>
      <c r="GI150" s="28"/>
      <c r="GJ150" s="28"/>
      <c r="GK150" s="28"/>
      <c r="GL150" s="28"/>
      <c r="GM150" s="28"/>
      <c r="GN150" s="28"/>
      <c r="GO150" s="28"/>
      <c r="GP150" s="28"/>
      <c r="GQ150" s="28"/>
      <c r="GR150" s="28"/>
      <c r="GS150" s="28"/>
      <c r="GT150" s="28"/>
      <c r="GU150" s="28"/>
      <c r="GV150" s="28"/>
      <c r="GW150" s="28"/>
      <c r="GX150" s="28"/>
      <c r="GY150" s="28"/>
      <c r="GZ150" s="28"/>
      <c r="HA150" s="28"/>
      <c r="HB150" s="28"/>
      <c r="HC150" s="28"/>
      <c r="HD150" s="28"/>
      <c r="HE150" s="28"/>
      <c r="HF150" s="28"/>
      <c r="HG150" s="28"/>
      <c r="HH150" s="28"/>
      <c r="HI150" s="28"/>
      <c r="HJ150" s="28"/>
      <c r="HK150" s="28"/>
      <c r="HL150" s="28"/>
      <c r="HM150" s="28"/>
      <c r="HN150" s="28"/>
      <c r="HO150" s="28"/>
      <c r="HP150" s="28"/>
      <c r="HQ150" s="28"/>
      <c r="HR150" s="28"/>
      <c r="HS150" s="28"/>
      <c r="HT150" s="28"/>
      <c r="HU150" s="28"/>
      <c r="HV150" s="28"/>
      <c r="HW150" s="28"/>
      <c r="HX150" s="28"/>
      <c r="HY150" s="28"/>
      <c r="HZ150" s="28"/>
      <c r="IA150" s="28"/>
      <c r="IB150" s="28"/>
      <c r="IC150" s="28"/>
      <c r="ID150" s="28"/>
      <c r="IE150" s="28"/>
      <c r="IF150" s="28"/>
      <c r="IG150" s="28"/>
      <c r="IH150" s="28"/>
      <c r="II150" s="28"/>
      <c r="IJ150" s="28"/>
      <c r="IK150" s="28"/>
      <c r="IL150" s="28"/>
      <c r="IM150" s="28"/>
    </row>
    <row r="151" spans="1:247" ht="25.5">
      <c r="A151" s="17" t="s">
        <v>1373</v>
      </c>
      <c r="B151" s="18" t="s">
        <v>1361</v>
      </c>
      <c r="C151" s="19" t="s">
        <v>759</v>
      </c>
      <c r="D151" s="20" t="s">
        <v>468</v>
      </c>
      <c r="E151" s="21" t="s">
        <v>469</v>
      </c>
      <c r="F151" s="17" t="s">
        <v>369</v>
      </c>
      <c r="G151" s="22">
        <v>39200000</v>
      </c>
      <c r="H151" s="23" t="s">
        <v>976</v>
      </c>
      <c r="I151" s="22" t="s">
        <v>1374</v>
      </c>
      <c r="J151" s="23" t="s">
        <v>1375</v>
      </c>
      <c r="K151" s="24"/>
      <c r="L151" s="25">
        <v>6999</v>
      </c>
      <c r="M151" s="26" t="s">
        <v>1376</v>
      </c>
      <c r="N151" s="27"/>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row>
    <row r="152" spans="1:247" ht="25.5">
      <c r="A152" s="17" t="s">
        <v>1377</v>
      </c>
      <c r="B152" s="18" t="s">
        <v>1361</v>
      </c>
      <c r="C152" s="19" t="s">
        <v>759</v>
      </c>
      <c r="D152" s="20" t="s">
        <v>974</v>
      </c>
      <c r="E152" s="21" t="s">
        <v>975</v>
      </c>
      <c r="F152" s="17" t="s">
        <v>369</v>
      </c>
      <c r="G152" s="22">
        <v>18900000</v>
      </c>
      <c r="H152" s="23" t="s">
        <v>1378</v>
      </c>
      <c r="I152" s="22">
        <v>18934000</v>
      </c>
      <c r="J152" s="23" t="s">
        <v>570</v>
      </c>
      <c r="K152" s="24" t="s">
        <v>1379</v>
      </c>
      <c r="L152" s="25">
        <v>1300</v>
      </c>
      <c r="M152" s="26" t="s">
        <v>1380</v>
      </c>
      <c r="N152" s="27"/>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c r="HD152" s="28"/>
      <c r="HE152" s="28"/>
      <c r="HF152" s="28"/>
      <c r="HG152" s="28"/>
      <c r="HH152" s="28"/>
      <c r="HI152" s="28"/>
      <c r="HJ152" s="28"/>
      <c r="HK152" s="28"/>
      <c r="HL152" s="28"/>
      <c r="HM152" s="28"/>
      <c r="HN152" s="28"/>
      <c r="HO152" s="28"/>
      <c r="HP152" s="28"/>
      <c r="HQ152" s="28"/>
      <c r="HR152" s="28"/>
      <c r="HS152" s="28"/>
      <c r="HT152" s="28"/>
      <c r="HU152" s="28"/>
      <c r="HV152" s="28"/>
      <c r="HW152" s="28"/>
      <c r="HX152" s="28"/>
      <c r="HY152" s="28"/>
      <c r="HZ152" s="28"/>
      <c r="IA152" s="28"/>
      <c r="IB152" s="28"/>
      <c r="IC152" s="28"/>
      <c r="ID152" s="28"/>
      <c r="IE152" s="28"/>
      <c r="IF152" s="28"/>
      <c r="IG152" s="28"/>
      <c r="IH152" s="28"/>
      <c r="II152" s="28"/>
      <c r="IJ152" s="28"/>
      <c r="IK152" s="28"/>
      <c r="IL152" s="28"/>
      <c r="IM152" s="28"/>
    </row>
    <row r="153" spans="1:247" ht="25.5">
      <c r="A153" s="17" t="s">
        <v>1381</v>
      </c>
      <c r="B153" s="18" t="s">
        <v>1361</v>
      </c>
      <c r="C153" s="19" t="s">
        <v>423</v>
      </c>
      <c r="D153" s="20" t="s">
        <v>465</v>
      </c>
      <c r="E153" s="21" t="s">
        <v>466</v>
      </c>
      <c r="F153" s="17" t="s">
        <v>369</v>
      </c>
      <c r="G153" s="22" t="s">
        <v>1382</v>
      </c>
      <c r="H153" s="23" t="s">
        <v>1383</v>
      </c>
      <c r="I153" s="22" t="s">
        <v>1382</v>
      </c>
      <c r="J153" s="23" t="s">
        <v>1383</v>
      </c>
      <c r="K153" s="24"/>
      <c r="L153" s="25">
        <v>22200</v>
      </c>
      <c r="M153" s="26" t="s">
        <v>1384</v>
      </c>
      <c r="N153" s="27"/>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c r="HG153" s="28"/>
      <c r="HH153" s="28"/>
      <c r="HI153" s="28"/>
      <c r="HJ153" s="28"/>
      <c r="HK153" s="28"/>
      <c r="HL153" s="28"/>
      <c r="HM153" s="28"/>
      <c r="HN153" s="28"/>
      <c r="HO153" s="28"/>
      <c r="HP153" s="28"/>
      <c r="HQ153" s="28"/>
      <c r="HR153" s="28"/>
      <c r="HS153" s="28"/>
      <c r="HT153" s="28"/>
      <c r="HU153" s="28"/>
      <c r="HV153" s="28"/>
      <c r="HW153" s="28"/>
      <c r="HX153" s="28"/>
      <c r="HY153" s="28"/>
      <c r="HZ153" s="28"/>
      <c r="IA153" s="28"/>
      <c r="IB153" s="28"/>
      <c r="IC153" s="28"/>
      <c r="ID153" s="28"/>
      <c r="IE153" s="28"/>
      <c r="IF153" s="28"/>
      <c r="IG153" s="28"/>
      <c r="IH153" s="28"/>
      <c r="II153" s="28"/>
      <c r="IJ153" s="28"/>
      <c r="IK153" s="28"/>
      <c r="IL153" s="28"/>
      <c r="IM153" s="28"/>
    </row>
    <row r="154" spans="1:247" ht="38.25">
      <c r="A154" s="17" t="s">
        <v>1385</v>
      </c>
      <c r="B154" s="18" t="s">
        <v>1361</v>
      </c>
      <c r="C154" s="19" t="s">
        <v>759</v>
      </c>
      <c r="D154" s="20" t="s">
        <v>566</v>
      </c>
      <c r="E154" s="21" t="s">
        <v>567</v>
      </c>
      <c r="F154" s="17" t="s">
        <v>369</v>
      </c>
      <c r="G154" s="22" t="s">
        <v>1386</v>
      </c>
      <c r="H154" s="23" t="s">
        <v>1387</v>
      </c>
      <c r="I154" s="22" t="s">
        <v>462</v>
      </c>
      <c r="J154" s="23" t="s">
        <v>463</v>
      </c>
      <c r="K154" s="24" t="s">
        <v>1388</v>
      </c>
      <c r="L154" s="25">
        <v>1698</v>
      </c>
      <c r="M154" s="26" t="s">
        <v>1389</v>
      </c>
      <c r="N154" s="27"/>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c r="HG154" s="28"/>
      <c r="HH154" s="28"/>
      <c r="HI154" s="28"/>
      <c r="HJ154" s="28"/>
      <c r="HK154" s="28"/>
      <c r="HL154" s="28"/>
      <c r="HM154" s="28"/>
      <c r="HN154" s="28"/>
      <c r="HO154" s="28"/>
      <c r="HP154" s="28"/>
      <c r="HQ154" s="28"/>
      <c r="HR154" s="28"/>
      <c r="HS154" s="28"/>
      <c r="HT154" s="28"/>
      <c r="HU154" s="28"/>
      <c r="HV154" s="28"/>
      <c r="HW154" s="28"/>
      <c r="HX154" s="28"/>
      <c r="HY154" s="28"/>
      <c r="HZ154" s="28"/>
      <c r="IA154" s="28"/>
      <c r="IB154" s="28"/>
      <c r="IC154" s="28"/>
      <c r="ID154" s="28"/>
      <c r="IE154" s="28"/>
      <c r="IF154" s="28"/>
      <c r="IG154" s="28"/>
      <c r="IH154" s="28"/>
      <c r="II154" s="28"/>
      <c r="IJ154" s="28"/>
      <c r="IK154" s="28"/>
      <c r="IL154" s="28"/>
      <c r="IM154" s="28"/>
    </row>
    <row r="155" spans="1:247" ht="38.25">
      <c r="A155" s="17" t="s">
        <v>1390</v>
      </c>
      <c r="B155" s="18" t="s">
        <v>650</v>
      </c>
      <c r="C155" s="19" t="s">
        <v>759</v>
      </c>
      <c r="D155" s="20" t="s">
        <v>1391</v>
      </c>
      <c r="E155" s="21" t="s">
        <v>1392</v>
      </c>
      <c r="F155" s="17" t="s">
        <v>388</v>
      </c>
      <c r="G155" s="22">
        <v>39100000</v>
      </c>
      <c r="H155" s="23" t="s">
        <v>470</v>
      </c>
      <c r="I155" s="22" t="s">
        <v>1393</v>
      </c>
      <c r="J155" s="23" t="s">
        <v>1394</v>
      </c>
      <c r="K155" s="24"/>
      <c r="L155" s="25">
        <v>5400</v>
      </c>
      <c r="M155" s="26" t="s">
        <v>1395</v>
      </c>
      <c r="N155" s="27"/>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row>
    <row r="156" spans="1:247" ht="25.5">
      <c r="A156" s="17" t="s">
        <v>1396</v>
      </c>
      <c r="B156" s="18" t="s">
        <v>1397</v>
      </c>
      <c r="C156" s="19" t="s">
        <v>423</v>
      </c>
      <c r="D156" s="20" t="s">
        <v>1398</v>
      </c>
      <c r="E156" s="21" t="s">
        <v>1399</v>
      </c>
      <c r="F156" s="17" t="s">
        <v>369</v>
      </c>
      <c r="G156" s="22">
        <v>50700000</v>
      </c>
      <c r="H156" s="23" t="s">
        <v>1109</v>
      </c>
      <c r="I156" s="22" t="s">
        <v>1400</v>
      </c>
      <c r="J156" s="23" t="s">
        <v>1401</v>
      </c>
      <c r="K156" s="24"/>
      <c r="L156" s="25">
        <v>50000</v>
      </c>
      <c r="M156" s="26" t="s">
        <v>1402</v>
      </c>
      <c r="N156" s="27"/>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row>
    <row r="157" spans="1:247" ht="25.5">
      <c r="A157" s="17" t="s">
        <v>1403</v>
      </c>
      <c r="B157" s="18" t="s">
        <v>1397</v>
      </c>
      <c r="C157" s="19" t="s">
        <v>579</v>
      </c>
      <c r="D157" s="20" t="s">
        <v>1404</v>
      </c>
      <c r="E157" s="21" t="s">
        <v>1165</v>
      </c>
      <c r="F157" s="17" t="s">
        <v>368</v>
      </c>
      <c r="G157" s="22">
        <v>31400000</v>
      </c>
      <c r="H157" s="23" t="s">
        <v>1166</v>
      </c>
      <c r="I157" s="22" t="s">
        <v>1405</v>
      </c>
      <c r="J157" s="23" t="s">
        <v>1406</v>
      </c>
      <c r="K157" s="24">
        <v>1</v>
      </c>
      <c r="L157" s="25">
        <v>115</v>
      </c>
      <c r="M157" s="26"/>
      <c r="N157" s="27" t="s">
        <v>1407</v>
      </c>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row>
    <row r="158" spans="1:247" ht="25.5">
      <c r="A158" s="17" t="s">
        <v>1408</v>
      </c>
      <c r="B158" s="18" t="s">
        <v>1397</v>
      </c>
      <c r="C158" s="19" t="s">
        <v>759</v>
      </c>
      <c r="D158" s="20" t="s">
        <v>1409</v>
      </c>
      <c r="E158" s="21" t="s">
        <v>1410</v>
      </c>
      <c r="F158" s="17" t="s">
        <v>369</v>
      </c>
      <c r="G158" s="22">
        <v>22100000</v>
      </c>
      <c r="H158" s="23" t="s">
        <v>1189</v>
      </c>
      <c r="I158" s="22" t="s">
        <v>1411</v>
      </c>
      <c r="J158" s="23" t="s">
        <v>1412</v>
      </c>
      <c r="K158" s="24"/>
      <c r="L158" s="25">
        <v>699.99</v>
      </c>
      <c r="M158" s="26" t="s">
        <v>1413</v>
      </c>
      <c r="N158" s="27"/>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row>
    <row r="159" spans="1:247" ht="25.5">
      <c r="A159" s="17" t="s">
        <v>1414</v>
      </c>
      <c r="B159" s="18" t="s">
        <v>1397</v>
      </c>
      <c r="C159" s="19" t="s">
        <v>423</v>
      </c>
      <c r="D159" s="20" t="s">
        <v>1415</v>
      </c>
      <c r="E159" s="21" t="s">
        <v>1410</v>
      </c>
      <c r="F159" s="17" t="s">
        <v>369</v>
      </c>
      <c r="G159" s="22">
        <v>15900000</v>
      </c>
      <c r="H159" s="23" t="s">
        <v>962</v>
      </c>
      <c r="I159" s="22" t="s">
        <v>1416</v>
      </c>
      <c r="J159" s="23" t="s">
        <v>1417</v>
      </c>
      <c r="K159" s="24">
        <v>10500</v>
      </c>
      <c r="L159" s="25">
        <v>9450</v>
      </c>
      <c r="M159" s="26" t="s">
        <v>1418</v>
      </c>
      <c r="N159" s="27"/>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row>
    <row r="160" spans="1:247" ht="51">
      <c r="A160" s="17" t="s">
        <v>1419</v>
      </c>
      <c r="B160" s="18" t="s">
        <v>1397</v>
      </c>
      <c r="C160" s="19" t="s">
        <v>423</v>
      </c>
      <c r="D160" s="20" t="s">
        <v>1420</v>
      </c>
      <c r="E160" s="21" t="s">
        <v>780</v>
      </c>
      <c r="F160" s="17" t="s">
        <v>388</v>
      </c>
      <c r="G160" s="22">
        <v>50100000</v>
      </c>
      <c r="H160" s="23" t="s">
        <v>535</v>
      </c>
      <c r="I160" s="22" t="s">
        <v>536</v>
      </c>
      <c r="J160" s="23" t="s">
        <v>1421</v>
      </c>
      <c r="K160" s="24"/>
      <c r="L160" s="25">
        <v>10000</v>
      </c>
      <c r="M160" s="26" t="s">
        <v>1422</v>
      </c>
      <c r="N160" s="27"/>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c r="II160" s="28"/>
      <c r="IJ160" s="28"/>
      <c r="IK160" s="28"/>
      <c r="IL160" s="28"/>
      <c r="IM160" s="28"/>
    </row>
    <row r="161" spans="1:247" ht="25.5">
      <c r="A161" s="17" t="s">
        <v>1423</v>
      </c>
      <c r="B161" s="18" t="s">
        <v>1050</v>
      </c>
      <c r="C161" s="19" t="s">
        <v>759</v>
      </c>
      <c r="D161" s="20" t="s">
        <v>1409</v>
      </c>
      <c r="E161" s="21" t="s">
        <v>1410</v>
      </c>
      <c r="F161" s="17" t="s">
        <v>369</v>
      </c>
      <c r="G161" s="22">
        <v>39200000</v>
      </c>
      <c r="H161" s="23" t="s">
        <v>976</v>
      </c>
      <c r="I161" s="22" t="s">
        <v>1374</v>
      </c>
      <c r="J161" s="23" t="s">
        <v>1375</v>
      </c>
      <c r="K161" s="24"/>
      <c r="L161" s="25">
        <v>4720</v>
      </c>
      <c r="M161" s="26" t="s">
        <v>1424</v>
      </c>
      <c r="N161" s="27"/>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c r="II161" s="28"/>
      <c r="IJ161" s="28"/>
      <c r="IK161" s="28"/>
      <c r="IL161" s="28"/>
      <c r="IM161" s="28"/>
    </row>
    <row r="162" spans="1:247" ht="38.25">
      <c r="A162" s="17" t="s">
        <v>1425</v>
      </c>
      <c r="B162" s="18" t="s">
        <v>1050</v>
      </c>
      <c r="C162" s="19" t="s">
        <v>558</v>
      </c>
      <c r="D162" s="20" t="s">
        <v>1426</v>
      </c>
      <c r="E162" s="21" t="s">
        <v>1427</v>
      </c>
      <c r="F162" s="17" t="s">
        <v>388</v>
      </c>
      <c r="G162" s="22">
        <v>39100000</v>
      </c>
      <c r="H162" s="23" t="s">
        <v>470</v>
      </c>
      <c r="I162" s="22" t="s">
        <v>1393</v>
      </c>
      <c r="J162" s="23" t="s">
        <v>1394</v>
      </c>
      <c r="K162" s="24"/>
      <c r="L162" s="25">
        <v>6699</v>
      </c>
      <c r="M162" s="26" t="s">
        <v>1428</v>
      </c>
      <c r="N162" s="27"/>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row>
    <row r="163" spans="1:247" ht="51">
      <c r="A163" s="17" t="s">
        <v>1429</v>
      </c>
      <c r="B163" s="18" t="s">
        <v>1050</v>
      </c>
      <c r="C163" s="19" t="s">
        <v>558</v>
      </c>
      <c r="D163" s="20" t="s">
        <v>1430</v>
      </c>
      <c r="E163" s="21" t="s">
        <v>1431</v>
      </c>
      <c r="F163" s="17" t="s">
        <v>388</v>
      </c>
      <c r="G163" s="22">
        <v>30100000</v>
      </c>
      <c r="H163" s="23" t="s">
        <v>638</v>
      </c>
      <c r="I163" s="22" t="s">
        <v>1432</v>
      </c>
      <c r="J163" s="23" t="s">
        <v>1348</v>
      </c>
      <c r="K163" s="24"/>
      <c r="L163" s="25">
        <v>104130</v>
      </c>
      <c r="M163" s="26" t="s">
        <v>1433</v>
      </c>
      <c r="N163" s="27"/>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28"/>
      <c r="IF163" s="28"/>
      <c r="IG163" s="28"/>
      <c r="IH163" s="28"/>
      <c r="II163" s="28"/>
      <c r="IJ163" s="28"/>
      <c r="IK163" s="28"/>
      <c r="IL163" s="28"/>
      <c r="IM163" s="28"/>
    </row>
    <row r="164" spans="1:247" ht="25.5">
      <c r="A164" s="17" t="s">
        <v>1434</v>
      </c>
      <c r="B164" s="18" t="s">
        <v>1028</v>
      </c>
      <c r="C164" s="19" t="s">
        <v>759</v>
      </c>
      <c r="D164" s="20" t="s">
        <v>658</v>
      </c>
      <c r="E164" s="21" t="s">
        <v>659</v>
      </c>
      <c r="F164" s="17" t="s">
        <v>369</v>
      </c>
      <c r="G164" s="22">
        <v>42100000</v>
      </c>
      <c r="H164" s="23" t="s">
        <v>1435</v>
      </c>
      <c r="I164" s="22" t="s">
        <v>1436</v>
      </c>
      <c r="J164" s="23" t="s">
        <v>1437</v>
      </c>
      <c r="K164" s="24"/>
      <c r="L164" s="25">
        <v>2100</v>
      </c>
      <c r="M164" s="26" t="s">
        <v>1438</v>
      </c>
      <c r="N164" s="27"/>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28"/>
      <c r="GC164" s="28"/>
      <c r="GD164" s="28"/>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row>
    <row r="165" spans="1:247" ht="51">
      <c r="A165" s="17" t="s">
        <v>1439</v>
      </c>
      <c r="B165" s="18" t="s">
        <v>1028</v>
      </c>
      <c r="C165" s="19" t="s">
        <v>558</v>
      </c>
      <c r="D165" s="20" t="s">
        <v>459</v>
      </c>
      <c r="E165" s="21" t="s">
        <v>460</v>
      </c>
      <c r="F165" s="17" t="s">
        <v>388</v>
      </c>
      <c r="G165" s="22">
        <v>30100000</v>
      </c>
      <c r="H165" s="23" t="s">
        <v>638</v>
      </c>
      <c r="I165" s="22" t="s">
        <v>1440</v>
      </c>
      <c r="J165" s="23" t="s">
        <v>1441</v>
      </c>
      <c r="K165" s="24">
        <v>5000</v>
      </c>
      <c r="L165" s="25">
        <v>12890</v>
      </c>
      <c r="M165" s="26" t="s">
        <v>1442</v>
      </c>
      <c r="N165" s="27"/>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28"/>
      <c r="FZ165" s="28"/>
      <c r="GA165" s="28"/>
      <c r="GB165" s="28"/>
      <c r="GC165" s="28"/>
      <c r="GD165" s="28"/>
      <c r="GE165" s="28"/>
      <c r="GF165" s="28"/>
      <c r="GG165" s="28"/>
      <c r="GH165" s="28"/>
      <c r="GI165" s="28"/>
      <c r="GJ165" s="28"/>
      <c r="GK165" s="28"/>
      <c r="GL165" s="28"/>
      <c r="GM165" s="28"/>
      <c r="GN165" s="28"/>
      <c r="GO165" s="28"/>
      <c r="GP165" s="28"/>
      <c r="GQ165" s="28"/>
      <c r="GR165" s="28"/>
      <c r="GS165" s="28"/>
      <c r="GT165" s="28"/>
      <c r="GU165" s="28"/>
      <c r="GV165" s="28"/>
      <c r="GW165" s="28"/>
      <c r="GX165" s="28"/>
      <c r="GY165" s="28"/>
      <c r="GZ165" s="28"/>
      <c r="HA165" s="28"/>
      <c r="HB165" s="28"/>
      <c r="HC165" s="28"/>
      <c r="HD165" s="28"/>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row>
    <row r="166" spans="1:247" ht="25.5">
      <c r="A166" s="17" t="s">
        <v>1443</v>
      </c>
      <c r="B166" s="18" t="s">
        <v>1028</v>
      </c>
      <c r="C166" s="19" t="s">
        <v>1444</v>
      </c>
      <c r="D166" s="20" t="s">
        <v>1445</v>
      </c>
      <c r="E166" s="21" t="s">
        <v>1446</v>
      </c>
      <c r="F166" s="17" t="s">
        <v>368</v>
      </c>
      <c r="G166" s="22">
        <v>92100000</v>
      </c>
      <c r="H166" s="23" t="s">
        <v>1447</v>
      </c>
      <c r="I166" s="22">
        <v>92111200</v>
      </c>
      <c r="J166" s="23" t="s">
        <v>1448</v>
      </c>
      <c r="K166" s="24"/>
      <c r="L166" s="25">
        <v>4972</v>
      </c>
      <c r="M166" s="26"/>
      <c r="N166" s="27" t="s">
        <v>1449</v>
      </c>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row>
    <row r="167" spans="1:247" ht="25.5">
      <c r="A167" s="17" t="s">
        <v>1450</v>
      </c>
      <c r="B167" s="18" t="s">
        <v>1028</v>
      </c>
      <c r="C167" s="19" t="s">
        <v>930</v>
      </c>
      <c r="D167" s="20" t="s">
        <v>1451</v>
      </c>
      <c r="E167" s="21" t="s">
        <v>1452</v>
      </c>
      <c r="F167" s="17" t="s">
        <v>368</v>
      </c>
      <c r="G167" s="22" t="s">
        <v>1453</v>
      </c>
      <c r="H167" s="23" t="s">
        <v>1454</v>
      </c>
      <c r="I167" s="22" t="s">
        <v>668</v>
      </c>
      <c r="J167" s="23" t="s">
        <v>669</v>
      </c>
      <c r="K167" s="24">
        <v>150</v>
      </c>
      <c r="L167" s="25">
        <v>4335</v>
      </c>
      <c r="M167" s="26"/>
      <c r="N167" s="27" t="s">
        <v>1455</v>
      </c>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row>
    <row r="168" spans="1:247" ht="25.5">
      <c r="A168" s="17" t="s">
        <v>1456</v>
      </c>
      <c r="B168" s="18" t="s">
        <v>1028</v>
      </c>
      <c r="C168" s="19" t="s">
        <v>759</v>
      </c>
      <c r="D168" s="20" t="s">
        <v>1457</v>
      </c>
      <c r="E168" s="21" t="s">
        <v>1458</v>
      </c>
      <c r="F168" s="17" t="s">
        <v>388</v>
      </c>
      <c r="G168" s="22">
        <v>30200000</v>
      </c>
      <c r="H168" s="23" t="s">
        <v>653</v>
      </c>
      <c r="I168" s="22" t="s">
        <v>1459</v>
      </c>
      <c r="J168" s="23" t="s">
        <v>1460</v>
      </c>
      <c r="K168" s="24" t="s">
        <v>1257</v>
      </c>
      <c r="L168" s="25">
        <v>1277</v>
      </c>
      <c r="M168" s="26" t="s">
        <v>1461</v>
      </c>
      <c r="N168" s="27"/>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row>
    <row r="169" spans="1:247" ht="38.25">
      <c r="A169" s="17" t="s">
        <v>1462</v>
      </c>
      <c r="B169" s="18" t="s">
        <v>1028</v>
      </c>
      <c r="C169" s="19" t="s">
        <v>759</v>
      </c>
      <c r="D169" s="20" t="s">
        <v>1171</v>
      </c>
      <c r="E169" s="21" t="s">
        <v>1172</v>
      </c>
      <c r="F169" s="17" t="s">
        <v>388</v>
      </c>
      <c r="G169" s="22">
        <v>39100000</v>
      </c>
      <c r="H169" s="23" t="s">
        <v>470</v>
      </c>
      <c r="I169" s="22" t="s">
        <v>1393</v>
      </c>
      <c r="J169" s="23" t="s">
        <v>1394</v>
      </c>
      <c r="K169" s="24"/>
      <c r="L169" s="25">
        <v>9342</v>
      </c>
      <c r="M169" s="26" t="s">
        <v>1463</v>
      </c>
      <c r="N169" s="27"/>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row>
    <row r="170" spans="1:247" ht="25.5">
      <c r="A170" s="17" t="s">
        <v>1464</v>
      </c>
      <c r="B170" s="18" t="s">
        <v>1028</v>
      </c>
      <c r="C170" s="19" t="s">
        <v>930</v>
      </c>
      <c r="D170" s="20" t="s">
        <v>1465</v>
      </c>
      <c r="E170" s="21" t="s">
        <v>1466</v>
      </c>
      <c r="F170" s="17" t="s">
        <v>368</v>
      </c>
      <c r="G170" s="22" t="s">
        <v>707</v>
      </c>
      <c r="H170" s="23" t="s">
        <v>708</v>
      </c>
      <c r="I170" s="22" t="s">
        <v>709</v>
      </c>
      <c r="J170" s="23" t="s">
        <v>1467</v>
      </c>
      <c r="K170" s="24"/>
      <c r="L170" s="25">
        <v>182</v>
      </c>
      <c r="M170" s="26"/>
      <c r="N170" s="27" t="s">
        <v>1468</v>
      </c>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row>
    <row r="171" spans="1:247" ht="25.5">
      <c r="A171" s="17" t="s">
        <v>1469</v>
      </c>
      <c r="B171" s="18" t="s">
        <v>1028</v>
      </c>
      <c r="C171" s="19" t="s">
        <v>930</v>
      </c>
      <c r="D171" s="20" t="s">
        <v>1409</v>
      </c>
      <c r="E171" s="21" t="s">
        <v>1410</v>
      </c>
      <c r="F171" s="17" t="s">
        <v>368</v>
      </c>
      <c r="G171" s="22" t="s">
        <v>1470</v>
      </c>
      <c r="H171" s="23" t="s">
        <v>1329</v>
      </c>
      <c r="I171" s="22" t="s">
        <v>1471</v>
      </c>
      <c r="J171" s="23" t="s">
        <v>1472</v>
      </c>
      <c r="K171" s="24">
        <v>120</v>
      </c>
      <c r="L171" s="25">
        <v>498</v>
      </c>
      <c r="M171" s="26"/>
      <c r="N171" s="27" t="s">
        <v>1473</v>
      </c>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row>
    <row r="172" spans="1:247" ht="25.5">
      <c r="A172" s="17" t="s">
        <v>1474</v>
      </c>
      <c r="B172" s="18" t="s">
        <v>1028</v>
      </c>
      <c r="C172" s="19" t="s">
        <v>930</v>
      </c>
      <c r="D172" s="20" t="s">
        <v>1475</v>
      </c>
      <c r="E172" s="21" t="s">
        <v>1476</v>
      </c>
      <c r="F172" s="17" t="s">
        <v>368</v>
      </c>
      <c r="G172" s="22" t="s">
        <v>1477</v>
      </c>
      <c r="H172" s="23" t="s">
        <v>1478</v>
      </c>
      <c r="I172" s="22" t="s">
        <v>1479</v>
      </c>
      <c r="J172" s="23" t="s">
        <v>1480</v>
      </c>
      <c r="K172" s="24"/>
      <c r="L172" s="25">
        <v>4709</v>
      </c>
      <c r="M172" s="26"/>
      <c r="N172" s="27" t="s">
        <v>1481</v>
      </c>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row>
    <row r="173" spans="1:247" ht="25.5">
      <c r="A173" s="17" t="s">
        <v>1482</v>
      </c>
      <c r="B173" s="18" t="s">
        <v>1028</v>
      </c>
      <c r="C173" s="19" t="s">
        <v>930</v>
      </c>
      <c r="D173" s="20" t="s">
        <v>1483</v>
      </c>
      <c r="E173" s="21" t="s">
        <v>732</v>
      </c>
      <c r="F173" s="17" t="s">
        <v>368</v>
      </c>
      <c r="G173" s="22">
        <v>92300000</v>
      </c>
      <c r="H173" s="23" t="s">
        <v>1484</v>
      </c>
      <c r="I173" s="22" t="s">
        <v>735</v>
      </c>
      <c r="J173" s="23" t="s">
        <v>736</v>
      </c>
      <c r="K173" s="24"/>
      <c r="L173" s="25">
        <v>1650</v>
      </c>
      <c r="M173" s="26"/>
      <c r="N173" s="27" t="s">
        <v>1485</v>
      </c>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row>
    <row r="174" spans="1:247" ht="25.5">
      <c r="A174" s="17" t="s">
        <v>1486</v>
      </c>
      <c r="B174" s="18" t="s">
        <v>1028</v>
      </c>
      <c r="C174" s="19" t="s">
        <v>930</v>
      </c>
      <c r="D174" s="20" t="s">
        <v>1487</v>
      </c>
      <c r="E174" s="21" t="s">
        <v>1488</v>
      </c>
      <c r="F174" s="17" t="s">
        <v>368</v>
      </c>
      <c r="G174" s="22">
        <v>92300000</v>
      </c>
      <c r="H174" s="23" t="s">
        <v>1484</v>
      </c>
      <c r="I174" s="22" t="s">
        <v>735</v>
      </c>
      <c r="J174" s="23" t="s">
        <v>736</v>
      </c>
      <c r="K174" s="24"/>
      <c r="L174" s="25">
        <v>625</v>
      </c>
      <c r="M174" s="26"/>
      <c r="N174" s="27" t="s">
        <v>1489</v>
      </c>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row>
    <row r="175" spans="1:247" ht="25.5">
      <c r="A175" s="17" t="s">
        <v>1490</v>
      </c>
      <c r="B175" s="18" t="s">
        <v>1028</v>
      </c>
      <c r="C175" s="19" t="s">
        <v>930</v>
      </c>
      <c r="D175" s="20" t="s">
        <v>1491</v>
      </c>
      <c r="E175" s="21" t="s">
        <v>1492</v>
      </c>
      <c r="F175" s="17" t="s">
        <v>368</v>
      </c>
      <c r="G175" s="22" t="s">
        <v>1493</v>
      </c>
      <c r="H175" s="23" t="s">
        <v>470</v>
      </c>
      <c r="I175" s="22" t="s">
        <v>1494</v>
      </c>
      <c r="J175" s="23" t="s">
        <v>1495</v>
      </c>
      <c r="K175" s="24"/>
      <c r="L175" s="25">
        <v>1860</v>
      </c>
      <c r="M175" s="26"/>
      <c r="N175" s="27" t="s">
        <v>1496</v>
      </c>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row>
    <row r="176" spans="1:247" ht="25.5">
      <c r="A176" s="17" t="s">
        <v>1497</v>
      </c>
      <c r="B176" s="18" t="s">
        <v>1498</v>
      </c>
      <c r="C176" s="19" t="s">
        <v>930</v>
      </c>
      <c r="D176" s="20" t="s">
        <v>1499</v>
      </c>
      <c r="E176" s="21" t="s">
        <v>1500</v>
      </c>
      <c r="F176" s="17" t="s">
        <v>368</v>
      </c>
      <c r="G176" s="22" t="s">
        <v>707</v>
      </c>
      <c r="H176" s="23" t="s">
        <v>708</v>
      </c>
      <c r="I176" s="22" t="s">
        <v>709</v>
      </c>
      <c r="J176" s="23" t="s">
        <v>1467</v>
      </c>
      <c r="K176" s="24" t="s">
        <v>1501</v>
      </c>
      <c r="L176" s="25">
        <v>7500</v>
      </c>
      <c r="M176" s="26"/>
      <c r="N176" s="27" t="s">
        <v>1502</v>
      </c>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row>
    <row r="177" spans="1:247" ht="25.5">
      <c r="A177" s="17" t="s">
        <v>1503</v>
      </c>
      <c r="B177" s="18" t="s">
        <v>1498</v>
      </c>
      <c r="C177" s="19" t="s">
        <v>930</v>
      </c>
      <c r="D177" s="20" t="s">
        <v>1504</v>
      </c>
      <c r="E177" s="21" t="s">
        <v>1505</v>
      </c>
      <c r="F177" s="17" t="s">
        <v>368</v>
      </c>
      <c r="G177" s="22" t="s">
        <v>1506</v>
      </c>
      <c r="H177" s="23" t="s">
        <v>746</v>
      </c>
      <c r="I177" s="22" t="s">
        <v>1507</v>
      </c>
      <c r="J177" s="23" t="s">
        <v>748</v>
      </c>
      <c r="K177" s="24"/>
      <c r="L177" s="25">
        <v>1470</v>
      </c>
      <c r="M177" s="26"/>
      <c r="N177" s="27" t="s">
        <v>1508</v>
      </c>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row>
    <row r="178" spans="1:247" ht="38.25">
      <c r="A178" s="17" t="s">
        <v>1509</v>
      </c>
      <c r="B178" s="18" t="s">
        <v>1498</v>
      </c>
      <c r="C178" s="19" t="s">
        <v>930</v>
      </c>
      <c r="D178" s="20" t="s">
        <v>1510</v>
      </c>
      <c r="E178" s="21" t="s">
        <v>1511</v>
      </c>
      <c r="F178" s="17" t="s">
        <v>368</v>
      </c>
      <c r="G178" s="22">
        <v>63500000</v>
      </c>
      <c r="H178" s="23" t="s">
        <v>1512</v>
      </c>
      <c r="I178" s="22" t="s">
        <v>1513</v>
      </c>
      <c r="J178" s="23" t="s">
        <v>1514</v>
      </c>
      <c r="K178" s="24"/>
      <c r="L178" s="25">
        <v>125</v>
      </c>
      <c r="M178" s="26"/>
      <c r="N178" s="27" t="s">
        <v>1515</v>
      </c>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28"/>
      <c r="IF178" s="28"/>
      <c r="IG178" s="28"/>
      <c r="IH178" s="28"/>
      <c r="II178" s="28"/>
      <c r="IJ178" s="28"/>
      <c r="IK178" s="28"/>
      <c r="IL178" s="28"/>
      <c r="IM178" s="28"/>
    </row>
    <row r="179" spans="1:247" ht="38.25">
      <c r="A179" s="17" t="s">
        <v>1516</v>
      </c>
      <c r="B179" s="18" t="s">
        <v>1498</v>
      </c>
      <c r="C179" s="19" t="s">
        <v>930</v>
      </c>
      <c r="D179" s="20" t="s">
        <v>1517</v>
      </c>
      <c r="E179" s="21" t="s">
        <v>1518</v>
      </c>
      <c r="F179" s="17" t="s">
        <v>368</v>
      </c>
      <c r="G179" s="22">
        <v>92300000</v>
      </c>
      <c r="H179" s="23" t="s">
        <v>1484</v>
      </c>
      <c r="I179" s="22" t="s">
        <v>735</v>
      </c>
      <c r="J179" s="23" t="s">
        <v>736</v>
      </c>
      <c r="K179" s="24"/>
      <c r="L179" s="25">
        <v>5900</v>
      </c>
      <c r="M179" s="26"/>
      <c r="N179" s="27" t="s">
        <v>1519</v>
      </c>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row>
    <row r="180" spans="1:247" ht="89.25">
      <c r="A180" s="17" t="s">
        <v>1520</v>
      </c>
      <c r="B180" s="18" t="s">
        <v>1498</v>
      </c>
      <c r="C180" s="19" t="s">
        <v>423</v>
      </c>
      <c r="D180" s="20" t="s">
        <v>1521</v>
      </c>
      <c r="E180" s="21" t="s">
        <v>1522</v>
      </c>
      <c r="F180" s="17" t="s">
        <v>369</v>
      </c>
      <c r="G180" s="22">
        <v>22400000</v>
      </c>
      <c r="H180" s="23" t="s">
        <v>453</v>
      </c>
      <c r="I180" s="22" t="s">
        <v>1523</v>
      </c>
      <c r="J180" s="23" t="s">
        <v>1524</v>
      </c>
      <c r="K180" s="24"/>
      <c r="L180" s="25">
        <v>38179.99</v>
      </c>
      <c r="M180" s="26" t="s">
        <v>1525</v>
      </c>
      <c r="N180" s="27"/>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28"/>
      <c r="IF180" s="28"/>
      <c r="IG180" s="28"/>
      <c r="IH180" s="28"/>
      <c r="II180" s="28"/>
      <c r="IJ180" s="28"/>
      <c r="IK180" s="28"/>
      <c r="IL180" s="28"/>
      <c r="IM180" s="28"/>
    </row>
    <row r="181" spans="1:247" ht="25.5">
      <c r="A181" s="17" t="s">
        <v>1526</v>
      </c>
      <c r="B181" s="18" t="s">
        <v>1498</v>
      </c>
      <c r="C181" s="19" t="s">
        <v>930</v>
      </c>
      <c r="D181" s="20" t="s">
        <v>1527</v>
      </c>
      <c r="E181" s="21" t="s">
        <v>1528</v>
      </c>
      <c r="F181" s="17" t="s">
        <v>368</v>
      </c>
      <c r="G181" s="22" t="s">
        <v>1529</v>
      </c>
      <c r="H181" s="23" t="s">
        <v>1530</v>
      </c>
      <c r="I181" s="22" t="s">
        <v>1531</v>
      </c>
      <c r="J181" s="23" t="s">
        <v>1532</v>
      </c>
      <c r="K181" s="24"/>
      <c r="L181" s="25">
        <v>6424</v>
      </c>
      <c r="M181" s="26"/>
      <c r="N181" s="27" t="s">
        <v>1533</v>
      </c>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c r="HG181" s="28"/>
      <c r="HH181" s="28"/>
      <c r="HI181" s="28"/>
      <c r="HJ181" s="28"/>
      <c r="HK181" s="28"/>
      <c r="HL181" s="28"/>
      <c r="HM181" s="28"/>
      <c r="HN181" s="28"/>
      <c r="HO181" s="28"/>
      <c r="HP181" s="28"/>
      <c r="HQ181" s="28"/>
      <c r="HR181" s="28"/>
      <c r="HS181" s="28"/>
      <c r="HT181" s="28"/>
      <c r="HU181" s="28"/>
      <c r="HV181" s="28"/>
      <c r="HW181" s="28"/>
      <c r="HX181" s="28"/>
      <c r="HY181" s="28"/>
      <c r="HZ181" s="28"/>
      <c r="IA181" s="28"/>
      <c r="IB181" s="28"/>
      <c r="IC181" s="28"/>
      <c r="ID181" s="28"/>
      <c r="IE181" s="28"/>
      <c r="IF181" s="28"/>
      <c r="IG181" s="28"/>
      <c r="IH181" s="28"/>
      <c r="II181" s="28"/>
      <c r="IJ181" s="28"/>
      <c r="IK181" s="28"/>
      <c r="IL181" s="28"/>
      <c r="IM181" s="28"/>
    </row>
    <row r="182" spans="1:247" ht="38.25">
      <c r="A182" s="17" t="s">
        <v>1534</v>
      </c>
      <c r="B182" s="18" t="s">
        <v>1498</v>
      </c>
      <c r="C182" s="19" t="s">
        <v>930</v>
      </c>
      <c r="D182" s="20" t="s">
        <v>1535</v>
      </c>
      <c r="E182" s="21" t="s">
        <v>1536</v>
      </c>
      <c r="F182" s="17" t="s">
        <v>368</v>
      </c>
      <c r="G182" s="22">
        <v>63500000</v>
      </c>
      <c r="H182" s="23" t="s">
        <v>1512</v>
      </c>
      <c r="I182" s="22" t="s">
        <v>1513</v>
      </c>
      <c r="J182" s="23" t="s">
        <v>1514</v>
      </c>
      <c r="K182" s="24"/>
      <c r="L182" s="25">
        <v>300</v>
      </c>
      <c r="M182" s="26"/>
      <c r="N182" s="27" t="s">
        <v>1537</v>
      </c>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28"/>
      <c r="IF182" s="28"/>
      <c r="IG182" s="28"/>
      <c r="IH182" s="28"/>
      <c r="II182" s="28"/>
      <c r="IJ182" s="28"/>
      <c r="IK182" s="28"/>
      <c r="IL182" s="28"/>
      <c r="IM182" s="28"/>
    </row>
    <row r="183" spans="1:247" ht="25.5">
      <c r="A183" s="17" t="s">
        <v>1538</v>
      </c>
      <c r="B183" s="18" t="s">
        <v>1498</v>
      </c>
      <c r="C183" s="19" t="s">
        <v>930</v>
      </c>
      <c r="D183" s="20" t="s">
        <v>1539</v>
      </c>
      <c r="E183" s="21" t="s">
        <v>1540</v>
      </c>
      <c r="F183" s="17" t="s">
        <v>368</v>
      </c>
      <c r="G183" s="22">
        <v>15800000</v>
      </c>
      <c r="H183" s="23" t="s">
        <v>1541</v>
      </c>
      <c r="I183" s="22" t="s">
        <v>1542</v>
      </c>
      <c r="J183" s="23" t="s">
        <v>1543</v>
      </c>
      <c r="K183" s="24">
        <v>1</v>
      </c>
      <c r="L183" s="25">
        <v>470</v>
      </c>
      <c r="M183" s="26"/>
      <c r="N183" s="27" t="s">
        <v>1544</v>
      </c>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row>
    <row r="184" spans="1:247" ht="38.25">
      <c r="A184" s="17" t="s">
        <v>1545</v>
      </c>
      <c r="B184" s="18" t="s">
        <v>1498</v>
      </c>
      <c r="C184" s="19" t="s">
        <v>930</v>
      </c>
      <c r="D184" s="20" t="s">
        <v>1546</v>
      </c>
      <c r="E184" s="21" t="s">
        <v>1547</v>
      </c>
      <c r="F184" s="17" t="s">
        <v>368</v>
      </c>
      <c r="G184" s="22">
        <v>63500000</v>
      </c>
      <c r="H184" s="23" t="s">
        <v>1512</v>
      </c>
      <c r="I184" s="22" t="s">
        <v>1513</v>
      </c>
      <c r="J184" s="23" t="s">
        <v>1514</v>
      </c>
      <c r="K184" s="24"/>
      <c r="L184" s="25">
        <v>62.5</v>
      </c>
      <c r="M184" s="26"/>
      <c r="N184" s="27" t="s">
        <v>1548</v>
      </c>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row>
    <row r="185" spans="1:247" ht="25.5">
      <c r="A185" s="17" t="s">
        <v>1549</v>
      </c>
      <c r="B185" s="18" t="s">
        <v>1498</v>
      </c>
      <c r="C185" s="19" t="s">
        <v>930</v>
      </c>
      <c r="D185" s="20" t="s">
        <v>459</v>
      </c>
      <c r="E185" s="21" t="s">
        <v>460</v>
      </c>
      <c r="F185" s="17" t="s">
        <v>368</v>
      </c>
      <c r="G185" s="22" t="s">
        <v>698</v>
      </c>
      <c r="H185" s="23" t="s">
        <v>699</v>
      </c>
      <c r="I185" s="22" t="s">
        <v>1550</v>
      </c>
      <c r="J185" s="23" t="s">
        <v>1551</v>
      </c>
      <c r="K185" s="24"/>
      <c r="L185" s="25">
        <v>504</v>
      </c>
      <c r="M185" s="26"/>
      <c r="N185" s="27" t="s">
        <v>1552</v>
      </c>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row>
    <row r="186" spans="1:247" ht="25.5">
      <c r="A186" s="17" t="s">
        <v>1553</v>
      </c>
      <c r="B186" s="18" t="s">
        <v>1498</v>
      </c>
      <c r="C186" s="19" t="s">
        <v>930</v>
      </c>
      <c r="D186" s="20" t="s">
        <v>1554</v>
      </c>
      <c r="E186" s="21" t="s">
        <v>752</v>
      </c>
      <c r="F186" s="17" t="s">
        <v>368</v>
      </c>
      <c r="G186" s="22" t="s">
        <v>753</v>
      </c>
      <c r="H186" s="23" t="s">
        <v>754</v>
      </c>
      <c r="I186" s="22" t="s">
        <v>1555</v>
      </c>
      <c r="J186" s="23" t="s">
        <v>756</v>
      </c>
      <c r="K186" s="24"/>
      <c r="L186" s="25">
        <v>90</v>
      </c>
      <c r="M186" s="26"/>
      <c r="N186" s="27" t="s">
        <v>1556</v>
      </c>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28"/>
      <c r="IF186" s="28"/>
      <c r="IG186" s="28"/>
      <c r="IH186" s="28"/>
      <c r="II186" s="28"/>
      <c r="IJ186" s="28"/>
      <c r="IK186" s="28"/>
      <c r="IL186" s="28"/>
      <c r="IM186" s="28"/>
    </row>
    <row r="187" spans="1:247" ht="51">
      <c r="A187" s="17" t="s">
        <v>1557</v>
      </c>
      <c r="B187" s="18" t="s">
        <v>1498</v>
      </c>
      <c r="C187" s="19" t="s">
        <v>423</v>
      </c>
      <c r="D187" s="20" t="s">
        <v>1558</v>
      </c>
      <c r="E187" s="21" t="s">
        <v>1559</v>
      </c>
      <c r="F187" s="17" t="s">
        <v>369</v>
      </c>
      <c r="G187" s="22">
        <v>15900000</v>
      </c>
      <c r="H187" s="23" t="s">
        <v>962</v>
      </c>
      <c r="I187" s="22" t="s">
        <v>1560</v>
      </c>
      <c r="J187" s="23" t="s">
        <v>1561</v>
      </c>
      <c r="K187" s="24">
        <v>31700</v>
      </c>
      <c r="L187" s="25">
        <v>16490.5</v>
      </c>
      <c r="M187" s="26" t="s">
        <v>1562</v>
      </c>
      <c r="N187" s="27"/>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28"/>
      <c r="IF187" s="28"/>
      <c r="IG187" s="28"/>
      <c r="IH187" s="28"/>
      <c r="II187" s="28"/>
      <c r="IJ187" s="28"/>
      <c r="IK187" s="28"/>
      <c r="IL187" s="28"/>
      <c r="IM187" s="28"/>
    </row>
    <row r="188" spans="1:247" ht="25.5">
      <c r="A188" s="17" t="s">
        <v>1563</v>
      </c>
      <c r="B188" s="18" t="s">
        <v>1498</v>
      </c>
      <c r="C188" s="19" t="s">
        <v>930</v>
      </c>
      <c r="D188" s="20" t="s">
        <v>1564</v>
      </c>
      <c r="E188" s="21" t="s">
        <v>1565</v>
      </c>
      <c r="F188" s="17" t="s">
        <v>368</v>
      </c>
      <c r="G188" s="22" t="s">
        <v>503</v>
      </c>
      <c r="H188" s="23" t="s">
        <v>1566</v>
      </c>
      <c r="I188" s="22" t="s">
        <v>503</v>
      </c>
      <c r="J188" s="23" t="s">
        <v>1567</v>
      </c>
      <c r="K188" s="24"/>
      <c r="L188" s="25">
        <v>11500</v>
      </c>
      <c r="M188" s="26"/>
      <c r="N188" s="27" t="s">
        <v>1568</v>
      </c>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28"/>
      <c r="IF188" s="28"/>
      <c r="IG188" s="28"/>
      <c r="IH188" s="28"/>
      <c r="II188" s="28"/>
      <c r="IJ188" s="28"/>
      <c r="IK188" s="28"/>
      <c r="IL188" s="28"/>
      <c r="IM188" s="28"/>
    </row>
    <row r="189" spans="1:247" ht="38.25">
      <c r="A189" s="17" t="s">
        <v>1569</v>
      </c>
      <c r="B189" s="18" t="s">
        <v>1498</v>
      </c>
      <c r="C189" s="19" t="s">
        <v>930</v>
      </c>
      <c r="D189" s="20" t="s">
        <v>1570</v>
      </c>
      <c r="E189" s="21" t="s">
        <v>1571</v>
      </c>
      <c r="F189" s="17" t="s">
        <v>368</v>
      </c>
      <c r="G189" s="22" t="s">
        <v>1015</v>
      </c>
      <c r="H189" s="23" t="s">
        <v>1016</v>
      </c>
      <c r="I189" s="22" t="s">
        <v>1017</v>
      </c>
      <c r="J189" s="23" t="s">
        <v>1018</v>
      </c>
      <c r="K189" s="24"/>
      <c r="L189" s="25">
        <v>225</v>
      </c>
      <c r="M189" s="26"/>
      <c r="N189" s="27" t="s">
        <v>1572</v>
      </c>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28"/>
      <c r="IF189" s="28"/>
      <c r="IG189" s="28"/>
      <c r="IH189" s="28"/>
      <c r="II189" s="28"/>
      <c r="IJ189" s="28"/>
      <c r="IK189" s="28"/>
      <c r="IL189" s="28"/>
      <c r="IM189" s="28"/>
    </row>
    <row r="190" spans="1:247" ht="25.5">
      <c r="A190" s="17" t="s">
        <v>1573</v>
      </c>
      <c r="B190" s="18" t="s">
        <v>1498</v>
      </c>
      <c r="C190" s="19" t="s">
        <v>930</v>
      </c>
      <c r="D190" s="20" t="s">
        <v>1574</v>
      </c>
      <c r="E190" s="21" t="s">
        <v>1575</v>
      </c>
      <c r="F190" s="17" t="s">
        <v>368</v>
      </c>
      <c r="G190" s="22" t="s">
        <v>1529</v>
      </c>
      <c r="H190" s="23" t="s">
        <v>1530</v>
      </c>
      <c r="I190" s="22" t="s">
        <v>1576</v>
      </c>
      <c r="J190" s="23" t="s">
        <v>1577</v>
      </c>
      <c r="K190" s="24"/>
      <c r="L190" s="25">
        <v>1650</v>
      </c>
      <c r="M190" s="26"/>
      <c r="N190" s="27" t="s">
        <v>1578</v>
      </c>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row>
    <row r="191" spans="1:247" ht="38.25">
      <c r="A191" s="17" t="s">
        <v>1579</v>
      </c>
      <c r="B191" s="18" t="s">
        <v>1498</v>
      </c>
      <c r="C191" s="19" t="s">
        <v>930</v>
      </c>
      <c r="D191" s="20" t="s">
        <v>1580</v>
      </c>
      <c r="E191" s="21" t="s">
        <v>524</v>
      </c>
      <c r="F191" s="17" t="s">
        <v>368</v>
      </c>
      <c r="G191" s="22" t="s">
        <v>503</v>
      </c>
      <c r="H191" s="23" t="s">
        <v>1566</v>
      </c>
      <c r="I191" s="22" t="s">
        <v>503</v>
      </c>
      <c r="J191" s="23" t="s">
        <v>1581</v>
      </c>
      <c r="K191" s="24"/>
      <c r="L191" s="25">
        <v>13500</v>
      </c>
      <c r="M191" s="26"/>
      <c r="N191" s="27" t="s">
        <v>1582</v>
      </c>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28"/>
      <c r="GC191" s="28"/>
      <c r="GD191" s="28"/>
      <c r="GE191" s="28"/>
      <c r="GF191" s="28"/>
      <c r="GG191" s="28"/>
      <c r="GH191" s="28"/>
      <c r="GI191" s="28"/>
      <c r="GJ191" s="28"/>
      <c r="GK191" s="28"/>
      <c r="GL191" s="28"/>
      <c r="GM191" s="28"/>
      <c r="GN191" s="28"/>
      <c r="GO191" s="28"/>
      <c r="GP191" s="28"/>
      <c r="GQ191" s="28"/>
      <c r="GR191" s="28"/>
      <c r="GS191" s="28"/>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28"/>
      <c r="IF191" s="28"/>
      <c r="IG191" s="28"/>
      <c r="IH191" s="28"/>
      <c r="II191" s="28"/>
      <c r="IJ191" s="28"/>
      <c r="IK191" s="28"/>
      <c r="IL191" s="28"/>
      <c r="IM191" s="28"/>
    </row>
    <row r="192" spans="1:247" ht="25.5">
      <c r="A192" s="17" t="s">
        <v>1583</v>
      </c>
      <c r="B192" s="18" t="s">
        <v>1498</v>
      </c>
      <c r="C192" s="19" t="s">
        <v>930</v>
      </c>
      <c r="D192" s="20" t="s">
        <v>1584</v>
      </c>
      <c r="E192" s="21" t="s">
        <v>1585</v>
      </c>
      <c r="F192" s="17" t="s">
        <v>368</v>
      </c>
      <c r="G192" s="22">
        <v>795000001</v>
      </c>
      <c r="H192" s="23" t="s">
        <v>1586</v>
      </c>
      <c r="I192" s="22">
        <v>79530000</v>
      </c>
      <c r="J192" s="23" t="s">
        <v>1083</v>
      </c>
      <c r="K192" s="24"/>
      <c r="L192" s="25">
        <v>6050</v>
      </c>
      <c r="M192" s="26"/>
      <c r="N192" s="27" t="s">
        <v>1587</v>
      </c>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28"/>
      <c r="GC192" s="28"/>
      <c r="GD192" s="28"/>
      <c r="GE192" s="28"/>
      <c r="GF192" s="28"/>
      <c r="GG192" s="28"/>
      <c r="GH192" s="28"/>
      <c r="GI192" s="28"/>
      <c r="GJ192" s="28"/>
      <c r="GK192" s="28"/>
      <c r="GL192" s="28"/>
      <c r="GM192" s="28"/>
      <c r="GN192" s="28"/>
      <c r="GO192" s="28"/>
      <c r="GP192" s="28"/>
      <c r="GQ192" s="28"/>
      <c r="GR192" s="28"/>
      <c r="GS192" s="28"/>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28"/>
      <c r="IF192" s="28"/>
      <c r="IG192" s="28"/>
      <c r="IH192" s="28"/>
      <c r="II192" s="28"/>
      <c r="IJ192" s="28"/>
      <c r="IK192" s="28"/>
      <c r="IL192" s="28"/>
      <c r="IM192" s="28"/>
    </row>
    <row r="193" spans="1:247" ht="38.25">
      <c r="A193" s="17" t="s">
        <v>1588</v>
      </c>
      <c r="B193" s="18" t="s">
        <v>1498</v>
      </c>
      <c r="C193" s="19" t="s">
        <v>930</v>
      </c>
      <c r="D193" s="20" t="s">
        <v>1589</v>
      </c>
      <c r="E193" s="21" t="s">
        <v>1590</v>
      </c>
      <c r="F193" s="17" t="s">
        <v>368</v>
      </c>
      <c r="G193" s="22">
        <v>92500000</v>
      </c>
      <c r="H193" s="23" t="s">
        <v>1591</v>
      </c>
      <c r="I193" s="22" t="s">
        <v>1592</v>
      </c>
      <c r="J193" s="23" t="s">
        <v>1593</v>
      </c>
      <c r="K193" s="24"/>
      <c r="L193" s="25">
        <v>410</v>
      </c>
      <c r="M193" s="26"/>
      <c r="N193" s="27" t="s">
        <v>1594</v>
      </c>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row>
    <row r="194" spans="1:247" ht="25.5">
      <c r="A194" s="17" t="s">
        <v>1595</v>
      </c>
      <c r="B194" s="18" t="s">
        <v>1498</v>
      </c>
      <c r="C194" s="19" t="s">
        <v>930</v>
      </c>
      <c r="D194" s="20" t="s">
        <v>1596</v>
      </c>
      <c r="E194" s="21" t="s">
        <v>1597</v>
      </c>
      <c r="F194" s="17" t="s">
        <v>368</v>
      </c>
      <c r="G194" s="22" t="s">
        <v>961</v>
      </c>
      <c r="H194" s="23" t="s">
        <v>962</v>
      </c>
      <c r="I194" s="22" t="s">
        <v>1598</v>
      </c>
      <c r="J194" s="23" t="s">
        <v>1599</v>
      </c>
      <c r="K194" s="24"/>
      <c r="L194" s="25">
        <v>5198</v>
      </c>
      <c r="M194" s="26"/>
      <c r="N194" s="27" t="s">
        <v>1600</v>
      </c>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row>
    <row r="195" spans="1:247" ht="25.5">
      <c r="A195" s="17" t="s">
        <v>1601</v>
      </c>
      <c r="B195" s="18" t="s">
        <v>1498</v>
      </c>
      <c r="C195" s="19" t="s">
        <v>1444</v>
      </c>
      <c r="D195" s="20" t="s">
        <v>1602</v>
      </c>
      <c r="E195" s="21" t="s">
        <v>1603</v>
      </c>
      <c r="F195" s="17" t="s">
        <v>368</v>
      </c>
      <c r="G195" s="22" t="s">
        <v>1604</v>
      </c>
      <c r="H195" s="23" t="s">
        <v>725</v>
      </c>
      <c r="I195" s="22" t="s">
        <v>1604</v>
      </c>
      <c r="J195" s="23" t="s">
        <v>1605</v>
      </c>
      <c r="K195" s="24"/>
      <c r="L195" s="25">
        <v>34359.8</v>
      </c>
      <c r="M195" s="26"/>
      <c r="N195" s="27" t="s">
        <v>1606</v>
      </c>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row>
    <row r="196" spans="1:247" ht="76.5">
      <c r="A196" s="17" t="s">
        <v>1607</v>
      </c>
      <c r="B196" s="18" t="s">
        <v>1608</v>
      </c>
      <c r="C196" s="19" t="s">
        <v>759</v>
      </c>
      <c r="D196" s="20" t="s">
        <v>1609</v>
      </c>
      <c r="E196" s="21" t="s">
        <v>1610</v>
      </c>
      <c r="F196" s="17" t="s">
        <v>369</v>
      </c>
      <c r="G196" s="22">
        <v>39700000</v>
      </c>
      <c r="H196" s="23" t="s">
        <v>1031</v>
      </c>
      <c r="I196" s="22" t="s">
        <v>1611</v>
      </c>
      <c r="J196" s="23" t="s">
        <v>1612</v>
      </c>
      <c r="K196" s="24"/>
      <c r="L196" s="25">
        <v>2828</v>
      </c>
      <c r="M196" s="26" t="s">
        <v>1613</v>
      </c>
      <c r="N196" s="27"/>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row>
    <row r="197" spans="1:247" ht="51">
      <c r="A197" s="17" t="s">
        <v>1614</v>
      </c>
      <c r="B197" s="18" t="s">
        <v>1615</v>
      </c>
      <c r="C197" s="19" t="s">
        <v>759</v>
      </c>
      <c r="D197" s="20" t="s">
        <v>1616</v>
      </c>
      <c r="E197" s="21" t="s">
        <v>1327</v>
      </c>
      <c r="F197" s="17" t="s">
        <v>388</v>
      </c>
      <c r="G197" s="22">
        <v>30100000</v>
      </c>
      <c r="H197" s="23" t="s">
        <v>638</v>
      </c>
      <c r="I197" s="22">
        <v>30197630</v>
      </c>
      <c r="J197" s="23" t="s">
        <v>1331</v>
      </c>
      <c r="K197" s="24" t="s">
        <v>1617</v>
      </c>
      <c r="L197" s="25">
        <v>93300</v>
      </c>
      <c r="M197" s="26" t="s">
        <v>1618</v>
      </c>
      <c r="N197" s="27"/>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28"/>
      <c r="FM197" s="28"/>
      <c r="FN197" s="28"/>
      <c r="FO197" s="28"/>
      <c r="FP197" s="28"/>
      <c r="FQ197" s="28"/>
      <c r="FR197" s="28"/>
      <c r="FS197" s="28"/>
      <c r="FT197" s="28"/>
      <c r="FU197" s="28"/>
      <c r="FV197" s="28"/>
      <c r="FW197" s="28"/>
      <c r="FX197" s="28"/>
      <c r="FY197" s="28"/>
      <c r="FZ197" s="28"/>
      <c r="GA197" s="28"/>
      <c r="GB197" s="28"/>
      <c r="GC197" s="28"/>
      <c r="GD197" s="28"/>
      <c r="GE197" s="28"/>
      <c r="GF197" s="28"/>
      <c r="GG197" s="28"/>
      <c r="GH197" s="28"/>
      <c r="GI197" s="28"/>
      <c r="GJ197" s="28"/>
      <c r="GK197" s="28"/>
      <c r="GL197" s="28"/>
      <c r="GM197" s="28"/>
      <c r="GN197" s="28"/>
      <c r="GO197" s="28"/>
      <c r="GP197" s="28"/>
      <c r="GQ197" s="28"/>
      <c r="GR197" s="28"/>
      <c r="GS197" s="28"/>
      <c r="GT197" s="28"/>
      <c r="GU197" s="28"/>
      <c r="GV197" s="28"/>
      <c r="GW197" s="28"/>
      <c r="GX197" s="28"/>
      <c r="GY197" s="28"/>
      <c r="GZ197" s="28"/>
      <c r="HA197" s="28"/>
      <c r="HB197" s="28"/>
      <c r="HC197" s="28"/>
      <c r="HD197" s="28"/>
      <c r="HE197" s="28"/>
      <c r="HF197" s="28"/>
      <c r="HG197" s="28"/>
      <c r="HH197" s="28"/>
      <c r="HI197" s="28"/>
      <c r="HJ197" s="28"/>
      <c r="HK197" s="28"/>
      <c r="HL197" s="28"/>
      <c r="HM197" s="28"/>
      <c r="HN197" s="28"/>
      <c r="HO197" s="28"/>
      <c r="HP197" s="28"/>
      <c r="HQ197" s="28"/>
      <c r="HR197" s="28"/>
      <c r="HS197" s="28"/>
      <c r="HT197" s="28"/>
      <c r="HU197" s="28"/>
      <c r="HV197" s="28"/>
      <c r="HW197" s="28"/>
      <c r="HX197" s="28"/>
      <c r="HY197" s="28"/>
      <c r="HZ197" s="28"/>
      <c r="IA197" s="28"/>
      <c r="IB197" s="28"/>
      <c r="IC197" s="28"/>
      <c r="ID197" s="28"/>
      <c r="IE197" s="28"/>
      <c r="IF197" s="28"/>
      <c r="IG197" s="28"/>
      <c r="IH197" s="28"/>
      <c r="II197" s="28"/>
      <c r="IJ197" s="28"/>
      <c r="IK197" s="28"/>
      <c r="IL197" s="28"/>
      <c r="IM197" s="28"/>
    </row>
    <row r="198" spans="1:247" ht="51">
      <c r="A198" s="17" t="s">
        <v>1619</v>
      </c>
      <c r="B198" s="18" t="s">
        <v>1079</v>
      </c>
      <c r="C198" s="19" t="s">
        <v>759</v>
      </c>
      <c r="D198" s="20" t="s">
        <v>1620</v>
      </c>
      <c r="E198" s="21" t="s">
        <v>1179</v>
      </c>
      <c r="F198" s="17" t="s">
        <v>388</v>
      </c>
      <c r="G198" s="22">
        <v>30100000</v>
      </c>
      <c r="H198" s="23" t="s">
        <v>638</v>
      </c>
      <c r="I198" s="22">
        <v>30199731</v>
      </c>
      <c r="J198" s="23" t="s">
        <v>1472</v>
      </c>
      <c r="K198" s="24" t="s">
        <v>1621</v>
      </c>
      <c r="L198" s="25">
        <v>6490</v>
      </c>
      <c r="M198" s="26" t="s">
        <v>1622</v>
      </c>
      <c r="N198" s="27"/>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8"/>
      <c r="HY198" s="28"/>
      <c r="HZ198" s="28"/>
      <c r="IA198" s="28"/>
      <c r="IB198" s="28"/>
      <c r="IC198" s="28"/>
      <c r="ID198" s="28"/>
      <c r="IE198" s="28"/>
      <c r="IF198" s="28"/>
      <c r="IG198" s="28"/>
      <c r="IH198" s="28"/>
      <c r="II198" s="28"/>
      <c r="IJ198" s="28"/>
      <c r="IK198" s="28"/>
      <c r="IL198" s="28"/>
      <c r="IM198" s="28"/>
    </row>
    <row r="199" spans="1:247" ht="25.5">
      <c r="A199" s="17" t="s">
        <v>1623</v>
      </c>
      <c r="B199" s="18" t="s">
        <v>1624</v>
      </c>
      <c r="C199" s="19" t="s">
        <v>396</v>
      </c>
      <c r="D199" s="20" t="s">
        <v>631</v>
      </c>
      <c r="E199" s="21" t="s">
        <v>632</v>
      </c>
      <c r="F199" s="17" t="s">
        <v>368</v>
      </c>
      <c r="G199" s="22" t="s">
        <v>441</v>
      </c>
      <c r="H199" s="23" t="s">
        <v>442</v>
      </c>
      <c r="I199" s="22" t="s">
        <v>441</v>
      </c>
      <c r="J199" s="23" t="s">
        <v>1625</v>
      </c>
      <c r="K199" s="24">
        <v>3000</v>
      </c>
      <c r="L199" s="25">
        <f>1.87*K199</f>
        <v>5610</v>
      </c>
      <c r="M199" s="26"/>
      <c r="N199" s="27" t="s">
        <v>1626</v>
      </c>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28"/>
      <c r="IF199" s="28"/>
      <c r="IG199" s="28"/>
      <c r="IH199" s="28"/>
      <c r="II199" s="28"/>
      <c r="IJ199" s="28"/>
      <c r="IK199" s="28"/>
      <c r="IL199" s="28"/>
      <c r="IM199" s="28"/>
    </row>
    <row r="200" spans="1:247" ht="51">
      <c r="A200" s="17" t="s">
        <v>1627</v>
      </c>
      <c r="B200" s="18" t="s">
        <v>1624</v>
      </c>
      <c r="C200" s="19" t="s">
        <v>423</v>
      </c>
      <c r="D200" s="20" t="s">
        <v>1628</v>
      </c>
      <c r="E200" s="21" t="s">
        <v>1629</v>
      </c>
      <c r="F200" s="17" t="s">
        <v>388</v>
      </c>
      <c r="G200" s="22">
        <v>90900000</v>
      </c>
      <c r="H200" s="23" t="s">
        <v>457</v>
      </c>
      <c r="I200" s="22" t="s">
        <v>1630</v>
      </c>
      <c r="J200" s="23" t="s">
        <v>1631</v>
      </c>
      <c r="K200" s="24"/>
      <c r="L200" s="25">
        <v>4395</v>
      </c>
      <c r="M200" s="26" t="s">
        <v>1632</v>
      </c>
      <c r="N200" s="27"/>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28"/>
      <c r="IF200" s="28"/>
      <c r="IG200" s="28"/>
      <c r="IH200" s="28"/>
      <c r="II200" s="28"/>
      <c r="IJ200" s="28"/>
      <c r="IK200" s="28"/>
      <c r="IL200" s="28"/>
      <c r="IM200" s="28"/>
    </row>
    <row r="201" spans="1:247" ht="25.5">
      <c r="A201" s="17" t="s">
        <v>1633</v>
      </c>
      <c r="B201" s="18" t="s">
        <v>1624</v>
      </c>
      <c r="C201" s="19" t="s">
        <v>558</v>
      </c>
      <c r="D201" s="20" t="s">
        <v>468</v>
      </c>
      <c r="E201" s="21" t="s">
        <v>469</v>
      </c>
      <c r="F201" s="17" t="s">
        <v>369</v>
      </c>
      <c r="G201" s="22">
        <v>34900000</v>
      </c>
      <c r="H201" s="23" t="s">
        <v>397</v>
      </c>
      <c r="I201" s="22" t="s">
        <v>1634</v>
      </c>
      <c r="J201" s="23" t="s">
        <v>1635</v>
      </c>
      <c r="K201" s="24" t="s">
        <v>1636</v>
      </c>
      <c r="L201" s="25">
        <v>27789</v>
      </c>
      <c r="M201" s="26" t="s">
        <v>1637</v>
      </c>
      <c r="N201" s="27"/>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row>
    <row r="202" spans="1:247" ht="51">
      <c r="A202" s="17" t="s">
        <v>1638</v>
      </c>
      <c r="B202" s="18" t="s">
        <v>1624</v>
      </c>
      <c r="C202" s="19" t="s">
        <v>423</v>
      </c>
      <c r="D202" s="20" t="s">
        <v>1639</v>
      </c>
      <c r="E202" s="21" t="s">
        <v>1640</v>
      </c>
      <c r="F202" s="17" t="s">
        <v>388</v>
      </c>
      <c r="G202" s="22">
        <v>50100000</v>
      </c>
      <c r="H202" s="23" t="s">
        <v>535</v>
      </c>
      <c r="I202" s="22" t="s">
        <v>1641</v>
      </c>
      <c r="J202" s="23" t="s">
        <v>1642</v>
      </c>
      <c r="K202" s="24"/>
      <c r="L202" s="25">
        <v>38000</v>
      </c>
      <c r="M202" s="26" t="s">
        <v>1643</v>
      </c>
      <c r="N202" s="27"/>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row>
    <row r="203" spans="1:247" ht="38.25">
      <c r="A203" s="17" t="s">
        <v>1644</v>
      </c>
      <c r="B203" s="18" t="s">
        <v>1624</v>
      </c>
      <c r="C203" s="19" t="s">
        <v>871</v>
      </c>
      <c r="D203" s="20" t="s">
        <v>1645</v>
      </c>
      <c r="E203" s="21" t="s">
        <v>1646</v>
      </c>
      <c r="F203" s="17" t="s">
        <v>388</v>
      </c>
      <c r="G203" s="22">
        <v>45400000</v>
      </c>
      <c r="H203" s="23" t="s">
        <v>861</v>
      </c>
      <c r="I203" s="22" t="s">
        <v>1647</v>
      </c>
      <c r="J203" s="23" t="s">
        <v>1648</v>
      </c>
      <c r="K203" s="24"/>
      <c r="L203" s="25">
        <v>67750.42</v>
      </c>
      <c r="M203" s="26" t="s">
        <v>1649</v>
      </c>
      <c r="N203" s="27"/>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row>
    <row r="204" spans="1:247" ht="102">
      <c r="A204" s="17" t="s">
        <v>1650</v>
      </c>
      <c r="B204" s="18" t="s">
        <v>1624</v>
      </c>
      <c r="C204" s="19" t="s">
        <v>558</v>
      </c>
      <c r="D204" s="20" t="s">
        <v>1651</v>
      </c>
      <c r="E204" s="21" t="s">
        <v>1652</v>
      </c>
      <c r="F204" s="17" t="s">
        <v>388</v>
      </c>
      <c r="G204" s="22">
        <v>30200000</v>
      </c>
      <c r="H204" s="23" t="s">
        <v>653</v>
      </c>
      <c r="I204" s="22" t="s">
        <v>654</v>
      </c>
      <c r="J204" s="23" t="s">
        <v>1653</v>
      </c>
      <c r="K204" s="24"/>
      <c r="L204" s="25">
        <v>28250</v>
      </c>
      <c r="M204" s="26" t="s">
        <v>1654</v>
      </c>
      <c r="N204" s="27"/>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row>
    <row r="205" spans="1:247" ht="25.5">
      <c r="A205" s="17" t="s">
        <v>1655</v>
      </c>
      <c r="B205" s="18" t="s">
        <v>1624</v>
      </c>
      <c r="C205" s="19" t="s">
        <v>1656</v>
      </c>
      <c r="D205" s="20" t="s">
        <v>1657</v>
      </c>
      <c r="E205" s="21" t="s">
        <v>1658</v>
      </c>
      <c r="F205" s="17" t="s">
        <v>388</v>
      </c>
      <c r="G205" s="22">
        <v>44200000</v>
      </c>
      <c r="H205" s="23" t="s">
        <v>1659</v>
      </c>
      <c r="I205" s="22" t="s">
        <v>1660</v>
      </c>
      <c r="J205" s="23" t="s">
        <v>1661</v>
      </c>
      <c r="K205" s="24"/>
      <c r="L205" s="25">
        <v>69980</v>
      </c>
      <c r="M205" s="26" t="s">
        <v>1662</v>
      </c>
      <c r="N205" s="27"/>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row>
    <row r="206" spans="1:247" ht="51">
      <c r="A206" s="17" t="s">
        <v>1663</v>
      </c>
      <c r="B206" s="18" t="s">
        <v>1664</v>
      </c>
      <c r="C206" s="19" t="s">
        <v>759</v>
      </c>
      <c r="D206" s="20" t="s">
        <v>1665</v>
      </c>
      <c r="E206" s="21" t="s">
        <v>1666</v>
      </c>
      <c r="F206" s="17" t="s">
        <v>388</v>
      </c>
      <c r="G206" s="22">
        <v>30100000</v>
      </c>
      <c r="H206" s="23" t="s">
        <v>638</v>
      </c>
      <c r="I206" s="22" t="s">
        <v>1667</v>
      </c>
      <c r="J206" s="23" t="s">
        <v>1668</v>
      </c>
      <c r="K206" s="24" t="s">
        <v>1669</v>
      </c>
      <c r="L206" s="25">
        <v>3500</v>
      </c>
      <c r="M206" s="26" t="s">
        <v>1670</v>
      </c>
      <c r="N206" s="27"/>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row>
    <row r="207" spans="1:247" ht="38.25">
      <c r="A207" s="17" t="s">
        <v>1671</v>
      </c>
      <c r="B207" s="18" t="s">
        <v>1664</v>
      </c>
      <c r="C207" s="19" t="s">
        <v>423</v>
      </c>
      <c r="D207" s="20" t="s">
        <v>446</v>
      </c>
      <c r="E207" s="21" t="s">
        <v>447</v>
      </c>
      <c r="F207" s="17" t="s">
        <v>369</v>
      </c>
      <c r="G207" s="22">
        <v>92200000</v>
      </c>
      <c r="H207" s="23" t="s">
        <v>437</v>
      </c>
      <c r="I207" s="22" t="s">
        <v>448</v>
      </c>
      <c r="J207" s="23" t="s">
        <v>449</v>
      </c>
      <c r="K207" s="24" t="s">
        <v>1672</v>
      </c>
      <c r="L207" s="25">
        <v>1080</v>
      </c>
      <c r="M207" s="26" t="s">
        <v>1673</v>
      </c>
      <c r="N207" s="27"/>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row>
    <row r="208" spans="1:247" ht="25.5">
      <c r="A208" s="17" t="s">
        <v>1674</v>
      </c>
      <c r="B208" s="18" t="s">
        <v>1664</v>
      </c>
      <c r="C208" s="19" t="s">
        <v>759</v>
      </c>
      <c r="D208" s="20" t="s">
        <v>1675</v>
      </c>
      <c r="E208" s="21" t="s">
        <v>1676</v>
      </c>
      <c r="F208" s="17" t="s">
        <v>368</v>
      </c>
      <c r="G208" s="22" t="s">
        <v>802</v>
      </c>
      <c r="H208" s="23" t="s">
        <v>1586</v>
      </c>
      <c r="I208" s="22" t="s">
        <v>1082</v>
      </c>
      <c r="J208" s="23" t="s">
        <v>1083</v>
      </c>
      <c r="K208" s="24" t="s">
        <v>1677</v>
      </c>
      <c r="L208" s="25">
        <v>155</v>
      </c>
      <c r="M208" s="26"/>
      <c r="N208" s="27" t="s">
        <v>1678</v>
      </c>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row>
    <row r="209" spans="1:247" ht="63.75">
      <c r="A209" s="17" t="s">
        <v>1679</v>
      </c>
      <c r="B209" s="18" t="s">
        <v>925</v>
      </c>
      <c r="C209" s="19" t="s">
        <v>558</v>
      </c>
      <c r="D209" s="20" t="s">
        <v>1680</v>
      </c>
      <c r="E209" s="21" t="s">
        <v>1681</v>
      </c>
      <c r="F209" s="17" t="s">
        <v>388</v>
      </c>
      <c r="G209" s="22">
        <v>30100000</v>
      </c>
      <c r="H209" s="23" t="s">
        <v>638</v>
      </c>
      <c r="I209" s="22" t="s">
        <v>1682</v>
      </c>
      <c r="J209" s="23" t="s">
        <v>1683</v>
      </c>
      <c r="K209" s="24"/>
      <c r="L209" s="25">
        <v>36500</v>
      </c>
      <c r="M209" s="26" t="s">
        <v>1684</v>
      </c>
      <c r="N209" s="27"/>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row>
    <row r="210" spans="1:247" ht="25.5">
      <c r="A210" s="17" t="s">
        <v>1685</v>
      </c>
      <c r="B210" s="18" t="s">
        <v>925</v>
      </c>
      <c r="C210" s="19" t="s">
        <v>1686</v>
      </c>
      <c r="D210" s="20" t="s">
        <v>1687</v>
      </c>
      <c r="E210" s="21" t="s">
        <v>1688</v>
      </c>
      <c r="F210" s="17" t="s">
        <v>388</v>
      </c>
      <c r="G210" s="22">
        <v>45300000</v>
      </c>
      <c r="H210" s="23" t="s">
        <v>509</v>
      </c>
      <c r="I210" s="22" t="s">
        <v>517</v>
      </c>
      <c r="J210" s="23" t="s">
        <v>1689</v>
      </c>
      <c r="K210" s="24"/>
      <c r="L210" s="25">
        <v>124361.78</v>
      </c>
      <c r="M210" s="26" t="s">
        <v>1690</v>
      </c>
      <c r="N210" s="27"/>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c r="GP210" s="28"/>
      <c r="GQ210" s="28"/>
      <c r="GR210" s="28"/>
      <c r="GS210" s="28"/>
      <c r="GT210" s="28"/>
      <c r="GU210" s="28"/>
      <c r="GV210" s="28"/>
      <c r="GW210" s="28"/>
      <c r="GX210" s="28"/>
      <c r="GY210" s="28"/>
      <c r="GZ210" s="28"/>
      <c r="HA210" s="28"/>
      <c r="HB210" s="28"/>
      <c r="HC210" s="28"/>
      <c r="HD210" s="28"/>
      <c r="HE210" s="28"/>
      <c r="HF210" s="28"/>
      <c r="HG210" s="28"/>
      <c r="HH210" s="28"/>
      <c r="HI210" s="28"/>
      <c r="HJ210" s="28"/>
      <c r="HK210" s="28"/>
      <c r="HL210" s="28"/>
      <c r="HM210" s="28"/>
      <c r="HN210" s="28"/>
      <c r="HO210" s="28"/>
      <c r="HP210" s="28"/>
      <c r="HQ210" s="28"/>
      <c r="HR210" s="28"/>
      <c r="HS210" s="28"/>
      <c r="HT210" s="28"/>
      <c r="HU210" s="28"/>
      <c r="HV210" s="28"/>
      <c r="HW210" s="28"/>
      <c r="HX210" s="28"/>
      <c r="HY210" s="28"/>
      <c r="HZ210" s="28"/>
      <c r="IA210" s="28"/>
      <c r="IB210" s="28"/>
      <c r="IC210" s="28"/>
      <c r="ID210" s="28"/>
      <c r="IE210" s="28"/>
      <c r="IF210" s="28"/>
      <c r="IG210" s="28"/>
      <c r="IH210" s="28"/>
      <c r="II210" s="28"/>
      <c r="IJ210" s="28"/>
      <c r="IK210" s="28"/>
      <c r="IL210" s="28"/>
      <c r="IM210" s="28"/>
    </row>
    <row r="211" spans="1:247" ht="25.5">
      <c r="A211" s="17" t="s">
        <v>1691</v>
      </c>
      <c r="B211" s="18" t="s">
        <v>1692</v>
      </c>
      <c r="C211" s="19" t="s">
        <v>759</v>
      </c>
      <c r="D211" s="20" t="s">
        <v>1693</v>
      </c>
      <c r="E211" s="21" t="s">
        <v>1694</v>
      </c>
      <c r="F211" s="17" t="s">
        <v>368</v>
      </c>
      <c r="G211" s="22">
        <v>79100000</v>
      </c>
      <c r="H211" s="23" t="s">
        <v>1695</v>
      </c>
      <c r="I211" s="22">
        <v>79132000</v>
      </c>
      <c r="J211" s="23" t="s">
        <v>1696</v>
      </c>
      <c r="K211" s="24"/>
      <c r="L211" s="25">
        <v>51.2</v>
      </c>
      <c r="M211" s="26"/>
      <c r="N211" s="27" t="s">
        <v>1697</v>
      </c>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row>
    <row r="212" spans="1:247" ht="38.25">
      <c r="A212" s="17" t="s">
        <v>1698</v>
      </c>
      <c r="B212" s="18" t="s">
        <v>1699</v>
      </c>
      <c r="C212" s="19" t="s">
        <v>558</v>
      </c>
      <c r="D212" s="20" t="s">
        <v>1700</v>
      </c>
      <c r="E212" s="21" t="s">
        <v>1701</v>
      </c>
      <c r="F212" s="17" t="s">
        <v>369</v>
      </c>
      <c r="G212" s="22">
        <v>44600000</v>
      </c>
      <c r="H212" s="23" t="s">
        <v>1702</v>
      </c>
      <c r="I212" s="22" t="s">
        <v>1703</v>
      </c>
      <c r="J212" s="23" t="s">
        <v>1704</v>
      </c>
      <c r="K212" s="24" t="s">
        <v>1705</v>
      </c>
      <c r="L212" s="25">
        <v>5000</v>
      </c>
      <c r="M212" s="26" t="s">
        <v>1706</v>
      </c>
      <c r="N212" s="27"/>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c r="HJ212" s="28"/>
      <c r="HK212" s="28"/>
      <c r="HL212" s="28"/>
      <c r="HM212" s="28"/>
      <c r="HN212" s="28"/>
      <c r="HO212" s="28"/>
      <c r="HP212" s="28"/>
      <c r="HQ212" s="28"/>
      <c r="HR212" s="28"/>
      <c r="HS212" s="28"/>
      <c r="HT212" s="28"/>
      <c r="HU212" s="28"/>
      <c r="HV212" s="28"/>
      <c r="HW212" s="28"/>
      <c r="HX212" s="28"/>
      <c r="HY212" s="28"/>
      <c r="HZ212" s="28"/>
      <c r="IA212" s="28"/>
      <c r="IB212" s="28"/>
      <c r="IC212" s="28"/>
      <c r="ID212" s="28"/>
      <c r="IE212" s="28"/>
      <c r="IF212" s="28"/>
      <c r="IG212" s="28"/>
      <c r="IH212" s="28"/>
      <c r="II212" s="28"/>
      <c r="IJ212" s="28"/>
      <c r="IK212" s="28"/>
      <c r="IL212" s="28"/>
      <c r="IM212" s="28"/>
    </row>
    <row r="213" spans="1:247" ht="25.5">
      <c r="A213" s="17" t="s">
        <v>1707</v>
      </c>
      <c r="B213" s="18" t="s">
        <v>1699</v>
      </c>
      <c r="C213" s="19" t="s">
        <v>759</v>
      </c>
      <c r="D213" s="20" t="s">
        <v>1708</v>
      </c>
      <c r="E213" s="21" t="s">
        <v>1709</v>
      </c>
      <c r="F213" s="17" t="s">
        <v>368</v>
      </c>
      <c r="G213" s="22" t="s">
        <v>802</v>
      </c>
      <c r="H213" s="23" t="s">
        <v>1586</v>
      </c>
      <c r="I213" s="22" t="s">
        <v>1082</v>
      </c>
      <c r="J213" s="23" t="s">
        <v>1083</v>
      </c>
      <c r="K213" s="24"/>
      <c r="L213" s="25">
        <v>840</v>
      </c>
      <c r="M213" s="26"/>
      <c r="N213" s="27" t="s">
        <v>1710</v>
      </c>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28"/>
      <c r="IF213" s="28"/>
      <c r="IG213" s="28"/>
      <c r="IH213" s="28"/>
      <c r="II213" s="28"/>
      <c r="IJ213" s="28"/>
      <c r="IK213" s="28"/>
      <c r="IL213" s="28"/>
      <c r="IM213" s="28"/>
    </row>
    <row r="214" spans="1:247" ht="25.5">
      <c r="A214" s="17" t="s">
        <v>1711</v>
      </c>
      <c r="B214" s="18" t="s">
        <v>412</v>
      </c>
      <c r="C214" s="19" t="s">
        <v>396</v>
      </c>
      <c r="D214" s="20" t="s">
        <v>550</v>
      </c>
      <c r="E214" s="21" t="s">
        <v>551</v>
      </c>
      <c r="F214" s="17" t="s">
        <v>368</v>
      </c>
      <c r="G214" s="22" t="s">
        <v>552</v>
      </c>
      <c r="H214" s="23" t="s">
        <v>1712</v>
      </c>
      <c r="I214" s="22" t="s">
        <v>554</v>
      </c>
      <c r="J214" s="23" t="s">
        <v>1713</v>
      </c>
      <c r="K214" s="24"/>
      <c r="L214" s="25">
        <v>2425</v>
      </c>
      <c r="M214" s="26"/>
      <c r="N214" s="27" t="s">
        <v>1714</v>
      </c>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row>
    <row r="215" spans="1:247" ht="25.5">
      <c r="A215" s="17" t="s">
        <v>1715</v>
      </c>
      <c r="B215" s="18" t="s">
        <v>412</v>
      </c>
      <c r="C215" s="19" t="s">
        <v>1716</v>
      </c>
      <c r="D215" s="20" t="s">
        <v>1717</v>
      </c>
      <c r="E215" s="21" t="s">
        <v>1718</v>
      </c>
      <c r="F215" s="17" t="s">
        <v>369</v>
      </c>
      <c r="G215" s="22" t="s">
        <v>1719</v>
      </c>
      <c r="H215" s="23" t="s">
        <v>1720</v>
      </c>
      <c r="I215" s="22" t="s">
        <v>1721</v>
      </c>
      <c r="J215" s="23" t="s">
        <v>1722</v>
      </c>
      <c r="K215" s="24" t="s">
        <v>1723</v>
      </c>
      <c r="L215" s="25">
        <v>940</v>
      </c>
      <c r="M215" s="26" t="s">
        <v>1724</v>
      </c>
      <c r="N215" s="27"/>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row>
    <row r="216" spans="1:247" ht="25.5">
      <c r="A216" s="17" t="s">
        <v>1725</v>
      </c>
      <c r="B216" s="18" t="s">
        <v>412</v>
      </c>
      <c r="C216" s="19" t="s">
        <v>1716</v>
      </c>
      <c r="D216" s="20" t="s">
        <v>1717</v>
      </c>
      <c r="E216" s="21" t="s">
        <v>1718</v>
      </c>
      <c r="F216" s="17" t="s">
        <v>369</v>
      </c>
      <c r="G216" s="22">
        <v>18400000</v>
      </c>
      <c r="H216" s="23" t="s">
        <v>1274</v>
      </c>
      <c r="I216" s="22" t="s">
        <v>1726</v>
      </c>
      <c r="J216" s="23" t="s">
        <v>1727</v>
      </c>
      <c r="K216" s="24" t="s">
        <v>1728</v>
      </c>
      <c r="L216" s="25">
        <v>620</v>
      </c>
      <c r="M216" s="26" t="s">
        <v>1729</v>
      </c>
      <c r="N216" s="27"/>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row>
    <row r="217" spans="1:247" ht="25.5">
      <c r="A217" s="17" t="s">
        <v>1730</v>
      </c>
      <c r="B217" s="18" t="s">
        <v>412</v>
      </c>
      <c r="C217" s="19" t="s">
        <v>558</v>
      </c>
      <c r="D217" s="20" t="s">
        <v>1731</v>
      </c>
      <c r="E217" s="21" t="s">
        <v>1732</v>
      </c>
      <c r="F217" s="17" t="s">
        <v>368</v>
      </c>
      <c r="G217" s="22">
        <v>98100000</v>
      </c>
      <c r="H217" s="23" t="s">
        <v>1733</v>
      </c>
      <c r="I217" s="22">
        <v>98110000</v>
      </c>
      <c r="J217" s="23" t="s">
        <v>1734</v>
      </c>
      <c r="K217" s="24"/>
      <c r="L217" s="25">
        <v>900</v>
      </c>
      <c r="M217" s="26"/>
      <c r="N217" s="27" t="s">
        <v>1735</v>
      </c>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row>
    <row r="218" spans="1:247" ht="25.5">
      <c r="A218" s="17" t="s">
        <v>1736</v>
      </c>
      <c r="B218" s="18" t="s">
        <v>412</v>
      </c>
      <c r="C218" s="19" t="s">
        <v>396</v>
      </c>
      <c r="D218" s="20" t="s">
        <v>631</v>
      </c>
      <c r="E218" s="21" t="s">
        <v>632</v>
      </c>
      <c r="F218" s="17" t="s">
        <v>368</v>
      </c>
      <c r="G218" s="22" t="s">
        <v>441</v>
      </c>
      <c r="H218" s="23" t="s">
        <v>442</v>
      </c>
      <c r="I218" s="22" t="s">
        <v>441</v>
      </c>
      <c r="J218" s="23" t="s">
        <v>1737</v>
      </c>
      <c r="K218" s="24"/>
      <c r="L218" s="25">
        <v>19055.3</v>
      </c>
      <c r="M218" s="26"/>
      <c r="N218" s="27" t="s">
        <v>1738</v>
      </c>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row>
    <row r="219" spans="1:247" ht="38.25">
      <c r="A219" s="17" t="s">
        <v>1739</v>
      </c>
      <c r="B219" s="18" t="s">
        <v>415</v>
      </c>
      <c r="C219" s="19" t="s">
        <v>1740</v>
      </c>
      <c r="D219" s="20" t="s">
        <v>1741</v>
      </c>
      <c r="E219" s="21" t="s">
        <v>1742</v>
      </c>
      <c r="F219" s="17" t="s">
        <v>388</v>
      </c>
      <c r="G219" s="22">
        <v>35100000</v>
      </c>
      <c r="H219" s="23" t="s">
        <v>1743</v>
      </c>
      <c r="I219" s="22" t="s">
        <v>1744</v>
      </c>
      <c r="J219" s="23" t="s">
        <v>1745</v>
      </c>
      <c r="K219" s="24"/>
      <c r="L219" s="25">
        <v>315000</v>
      </c>
      <c r="M219" s="26" t="s">
        <v>1746</v>
      </c>
      <c r="N219" s="27"/>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row>
    <row r="220" spans="1:247" ht="25.5">
      <c r="A220" s="17" t="s">
        <v>1747</v>
      </c>
      <c r="B220" s="18" t="s">
        <v>415</v>
      </c>
      <c r="C220" s="19" t="s">
        <v>423</v>
      </c>
      <c r="D220" s="20" t="s">
        <v>1748</v>
      </c>
      <c r="E220" s="21" t="s">
        <v>1749</v>
      </c>
      <c r="F220" s="17" t="s">
        <v>369</v>
      </c>
      <c r="G220" s="22">
        <v>33700000</v>
      </c>
      <c r="H220" s="23" t="s">
        <v>1750</v>
      </c>
      <c r="I220" s="22" t="s">
        <v>1751</v>
      </c>
      <c r="J220" s="23" t="s">
        <v>1752</v>
      </c>
      <c r="K220" s="24"/>
      <c r="L220" s="25">
        <v>17250</v>
      </c>
      <c r="M220" s="26" t="s">
        <v>1753</v>
      </c>
      <c r="N220" s="27"/>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8"/>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28"/>
      <c r="IF220" s="28"/>
      <c r="IG220" s="28"/>
      <c r="IH220" s="28"/>
      <c r="II220" s="28"/>
      <c r="IJ220" s="28"/>
      <c r="IK220" s="28"/>
      <c r="IL220" s="28"/>
      <c r="IM220" s="28"/>
    </row>
    <row r="221" spans="1:247" ht="76.5">
      <c r="A221" s="17" t="s">
        <v>1754</v>
      </c>
      <c r="B221" s="18" t="s">
        <v>415</v>
      </c>
      <c r="C221" s="19" t="s">
        <v>558</v>
      </c>
      <c r="D221" s="20" t="s">
        <v>1755</v>
      </c>
      <c r="E221" s="21" t="s">
        <v>1756</v>
      </c>
      <c r="F221" s="17" t="s">
        <v>369</v>
      </c>
      <c r="G221" s="22">
        <v>22800000</v>
      </c>
      <c r="H221" s="23" t="s">
        <v>1387</v>
      </c>
      <c r="I221" s="22">
        <v>22800000</v>
      </c>
      <c r="J221" s="23" t="s">
        <v>1757</v>
      </c>
      <c r="K221" s="24"/>
      <c r="L221" s="25">
        <v>50800</v>
      </c>
      <c r="M221" s="26" t="s">
        <v>1758</v>
      </c>
      <c r="N221" s="27"/>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row>
    <row r="222" spans="1:247" ht="25.5">
      <c r="A222" s="17" t="s">
        <v>1759</v>
      </c>
      <c r="B222" s="18" t="s">
        <v>415</v>
      </c>
      <c r="C222" s="19" t="s">
        <v>423</v>
      </c>
      <c r="D222" s="20" t="s">
        <v>1760</v>
      </c>
      <c r="E222" s="21" t="s">
        <v>1761</v>
      </c>
      <c r="F222" s="17" t="s">
        <v>368</v>
      </c>
      <c r="G222" s="22" t="s">
        <v>1224</v>
      </c>
      <c r="H222" s="23" t="s">
        <v>1762</v>
      </c>
      <c r="I222" s="22" t="s">
        <v>1225</v>
      </c>
      <c r="J222" s="23" t="s">
        <v>1226</v>
      </c>
      <c r="K222" s="24"/>
      <c r="L222" s="25">
        <v>4500</v>
      </c>
      <c r="M222" s="26"/>
      <c r="N222" s="27" t="s">
        <v>1763</v>
      </c>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row>
    <row r="223" spans="1:247" ht="25.5">
      <c r="A223" s="17" t="s">
        <v>1764</v>
      </c>
      <c r="B223" s="18" t="s">
        <v>1765</v>
      </c>
      <c r="C223" s="19" t="s">
        <v>1766</v>
      </c>
      <c r="D223" s="20" t="s">
        <v>1767</v>
      </c>
      <c r="E223" s="21" t="s">
        <v>1768</v>
      </c>
      <c r="F223" s="17" t="s">
        <v>368</v>
      </c>
      <c r="G223" s="22">
        <v>19200000</v>
      </c>
      <c r="H223" s="23" t="s">
        <v>1769</v>
      </c>
      <c r="I223" s="22" t="s">
        <v>1770</v>
      </c>
      <c r="J223" s="23" t="s">
        <v>1771</v>
      </c>
      <c r="K223" s="24"/>
      <c r="L223" s="25">
        <v>3300</v>
      </c>
      <c r="M223" s="26"/>
      <c r="N223" s="27" t="s">
        <v>1772</v>
      </c>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row>
    <row r="224" spans="1:247" ht="25.5">
      <c r="A224" s="17" t="s">
        <v>1773</v>
      </c>
      <c r="B224" s="18" t="s">
        <v>1765</v>
      </c>
      <c r="C224" s="19" t="s">
        <v>1774</v>
      </c>
      <c r="D224" s="20" t="s">
        <v>1404</v>
      </c>
      <c r="E224" s="21" t="s">
        <v>1165</v>
      </c>
      <c r="F224" s="17" t="s">
        <v>368</v>
      </c>
      <c r="G224" s="22">
        <v>31400000</v>
      </c>
      <c r="H224" s="23" t="s">
        <v>1166</v>
      </c>
      <c r="I224" s="22" t="s">
        <v>1167</v>
      </c>
      <c r="J224" s="23" t="s">
        <v>1775</v>
      </c>
      <c r="K224" s="24" t="s">
        <v>1257</v>
      </c>
      <c r="L224" s="25">
        <v>70</v>
      </c>
      <c r="M224" s="26"/>
      <c r="N224" s="27" t="s">
        <v>1776</v>
      </c>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row>
    <row r="225" spans="1:247" ht="25.5">
      <c r="A225" s="17" t="s">
        <v>1777</v>
      </c>
      <c r="B225" s="18" t="s">
        <v>1765</v>
      </c>
      <c r="C225" s="19" t="s">
        <v>1195</v>
      </c>
      <c r="D225" s="20" t="s">
        <v>1778</v>
      </c>
      <c r="E225" s="21" t="s">
        <v>1779</v>
      </c>
      <c r="F225" s="17" t="s">
        <v>368</v>
      </c>
      <c r="G225" s="22" t="s">
        <v>503</v>
      </c>
      <c r="H225" s="23" t="s">
        <v>1566</v>
      </c>
      <c r="I225" s="22" t="s">
        <v>503</v>
      </c>
      <c r="J225" s="23" t="s">
        <v>1566</v>
      </c>
      <c r="K225" s="24"/>
      <c r="L225" s="25">
        <v>1260.71</v>
      </c>
      <c r="M225" s="26"/>
      <c r="N225" s="27" t="s">
        <v>1780</v>
      </c>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c r="GP225" s="28"/>
      <c r="GQ225" s="28"/>
      <c r="GR225" s="28"/>
      <c r="GS225" s="28"/>
      <c r="GT225" s="28"/>
      <c r="GU225" s="28"/>
      <c r="GV225" s="28"/>
      <c r="GW225" s="28"/>
      <c r="GX225" s="28"/>
      <c r="GY225" s="28"/>
      <c r="GZ225" s="28"/>
      <c r="HA225" s="28"/>
      <c r="HB225" s="28"/>
      <c r="HC225" s="28"/>
      <c r="HD225" s="28"/>
      <c r="HE225" s="28"/>
      <c r="HF225" s="28"/>
      <c r="HG225" s="28"/>
      <c r="HH225" s="28"/>
      <c r="HI225" s="28"/>
      <c r="HJ225" s="28"/>
      <c r="HK225" s="28"/>
      <c r="HL225" s="28"/>
      <c r="HM225" s="28"/>
      <c r="HN225" s="28"/>
      <c r="HO225" s="28"/>
      <c r="HP225" s="28"/>
      <c r="HQ225" s="28"/>
      <c r="HR225" s="28"/>
      <c r="HS225" s="28"/>
      <c r="HT225" s="28"/>
      <c r="HU225" s="28"/>
      <c r="HV225" s="28"/>
      <c r="HW225" s="28"/>
      <c r="HX225" s="28"/>
      <c r="HY225" s="28"/>
      <c r="HZ225" s="28"/>
      <c r="IA225" s="28"/>
      <c r="IB225" s="28"/>
      <c r="IC225" s="28"/>
      <c r="ID225" s="28"/>
      <c r="IE225" s="28"/>
      <c r="IF225" s="28"/>
      <c r="IG225" s="28"/>
      <c r="IH225" s="28"/>
      <c r="II225" s="28"/>
      <c r="IJ225" s="28"/>
      <c r="IK225" s="28"/>
      <c r="IL225" s="28"/>
      <c r="IM225" s="28"/>
    </row>
    <row r="226" spans="1:247" ht="25.5">
      <c r="A226" s="17" t="s">
        <v>1781</v>
      </c>
      <c r="B226" s="18" t="s">
        <v>1765</v>
      </c>
      <c r="C226" s="19" t="s">
        <v>1766</v>
      </c>
      <c r="D226" s="20" t="s">
        <v>872</v>
      </c>
      <c r="E226" s="21" t="s">
        <v>873</v>
      </c>
      <c r="F226" s="17" t="s">
        <v>368</v>
      </c>
      <c r="G226" s="22">
        <v>31400000</v>
      </c>
      <c r="H226" s="23" t="s">
        <v>1166</v>
      </c>
      <c r="I226" s="22" t="s">
        <v>1782</v>
      </c>
      <c r="J226" s="23" t="s">
        <v>1783</v>
      </c>
      <c r="K226" s="24"/>
      <c r="L226" s="25">
        <v>300</v>
      </c>
      <c r="M226" s="26"/>
      <c r="N226" s="27" t="s">
        <v>1784</v>
      </c>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row>
    <row r="227" spans="1:247" ht="38.25">
      <c r="A227" s="17" t="s">
        <v>1785</v>
      </c>
      <c r="B227" s="18" t="s">
        <v>1786</v>
      </c>
      <c r="C227" s="19" t="s">
        <v>396</v>
      </c>
      <c r="D227" s="20" t="s">
        <v>1787</v>
      </c>
      <c r="E227" s="21" t="s">
        <v>1788</v>
      </c>
      <c r="F227" s="17" t="s">
        <v>368</v>
      </c>
      <c r="G227" s="22" t="s">
        <v>1789</v>
      </c>
      <c r="H227" s="23" t="s">
        <v>943</v>
      </c>
      <c r="I227" s="22" t="s">
        <v>1789</v>
      </c>
      <c r="J227" s="23" t="s">
        <v>1790</v>
      </c>
      <c r="K227" s="24"/>
      <c r="L227" s="25">
        <v>1000</v>
      </c>
      <c r="M227" s="26"/>
      <c r="N227" s="27" t="s">
        <v>1791</v>
      </c>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28"/>
      <c r="IF227" s="28"/>
      <c r="IG227" s="28"/>
      <c r="IH227" s="28"/>
      <c r="II227" s="28"/>
      <c r="IJ227" s="28"/>
      <c r="IK227" s="28"/>
      <c r="IL227" s="28"/>
      <c r="IM227" s="28"/>
    </row>
    <row r="228" spans="1:247" ht="25.5">
      <c r="A228" s="17" t="s">
        <v>1792</v>
      </c>
      <c r="B228" s="18" t="s">
        <v>1786</v>
      </c>
      <c r="C228" s="19" t="s">
        <v>1793</v>
      </c>
      <c r="D228" s="20" t="s">
        <v>1087</v>
      </c>
      <c r="E228" s="21">
        <v>404383225</v>
      </c>
      <c r="F228" s="17" t="s">
        <v>368</v>
      </c>
      <c r="G228" s="22" t="s">
        <v>1789</v>
      </c>
      <c r="H228" s="23" t="s">
        <v>990</v>
      </c>
      <c r="I228" s="22" t="s">
        <v>1794</v>
      </c>
      <c r="J228" s="23" t="s">
        <v>1795</v>
      </c>
      <c r="K228" s="24"/>
      <c r="L228" s="25">
        <v>945</v>
      </c>
      <c r="M228" s="26"/>
      <c r="N228" s="27" t="s">
        <v>1796</v>
      </c>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c r="GP228" s="28"/>
      <c r="GQ228" s="28"/>
      <c r="GR228" s="28"/>
      <c r="GS228" s="28"/>
      <c r="GT228" s="28"/>
      <c r="GU228" s="28"/>
      <c r="GV228" s="28"/>
      <c r="GW228" s="28"/>
      <c r="GX228" s="28"/>
      <c r="GY228" s="28"/>
      <c r="GZ228" s="28"/>
      <c r="HA228" s="28"/>
      <c r="HB228" s="28"/>
      <c r="HC228" s="28"/>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28"/>
      <c r="IF228" s="28"/>
      <c r="IG228" s="28"/>
      <c r="IH228" s="28"/>
      <c r="II228" s="28"/>
      <c r="IJ228" s="28"/>
      <c r="IK228" s="28"/>
      <c r="IL228" s="28"/>
      <c r="IM228" s="28"/>
    </row>
    <row r="229" spans="1:247" ht="51">
      <c r="A229" s="17" t="s">
        <v>1797</v>
      </c>
      <c r="B229" s="18" t="s">
        <v>1786</v>
      </c>
      <c r="C229" s="19" t="s">
        <v>423</v>
      </c>
      <c r="D229" s="20" t="s">
        <v>841</v>
      </c>
      <c r="E229" s="21" t="s">
        <v>842</v>
      </c>
      <c r="F229" s="17" t="s">
        <v>388</v>
      </c>
      <c r="G229" s="22">
        <v>50100000</v>
      </c>
      <c r="H229" s="23" t="s">
        <v>535</v>
      </c>
      <c r="I229" s="22" t="s">
        <v>536</v>
      </c>
      <c r="J229" s="23" t="s">
        <v>1798</v>
      </c>
      <c r="K229" s="24"/>
      <c r="L229" s="25">
        <v>15000</v>
      </c>
      <c r="M229" s="26" t="s">
        <v>1799</v>
      </c>
      <c r="N229" s="27"/>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c r="DX229" s="28"/>
      <c r="DY229" s="28"/>
      <c r="DZ229" s="28"/>
      <c r="EA229" s="28"/>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28"/>
      <c r="GC229" s="28"/>
      <c r="GD229" s="28"/>
      <c r="GE229" s="28"/>
      <c r="GF229" s="28"/>
      <c r="GG229" s="28"/>
      <c r="GH229" s="28"/>
      <c r="GI229" s="28"/>
      <c r="GJ229" s="28"/>
      <c r="GK229" s="28"/>
      <c r="GL229" s="28"/>
      <c r="GM229" s="28"/>
      <c r="GN229" s="28"/>
      <c r="GO229" s="28"/>
      <c r="GP229" s="28"/>
      <c r="GQ229" s="28"/>
      <c r="GR229" s="28"/>
      <c r="GS229" s="28"/>
      <c r="GT229" s="28"/>
      <c r="GU229" s="28"/>
      <c r="GV229" s="28"/>
      <c r="GW229" s="28"/>
      <c r="GX229" s="28"/>
      <c r="GY229" s="28"/>
      <c r="GZ229" s="28"/>
      <c r="HA229" s="28"/>
      <c r="HB229" s="28"/>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28"/>
      <c r="IF229" s="28"/>
      <c r="IG229" s="28"/>
      <c r="IH229" s="28"/>
      <c r="II229" s="28"/>
      <c r="IJ229" s="28"/>
      <c r="IK229" s="28"/>
      <c r="IL229" s="28"/>
      <c r="IM229" s="28"/>
    </row>
    <row r="230" spans="1:247" ht="38.25">
      <c r="A230" s="17" t="s">
        <v>1800</v>
      </c>
      <c r="B230" s="18" t="s">
        <v>1786</v>
      </c>
      <c r="C230" s="19" t="s">
        <v>1716</v>
      </c>
      <c r="D230" s="20" t="s">
        <v>1801</v>
      </c>
      <c r="E230" s="21" t="s">
        <v>1802</v>
      </c>
      <c r="F230" s="17" t="s">
        <v>369</v>
      </c>
      <c r="G230" s="22">
        <v>39200000</v>
      </c>
      <c r="H230" s="23" t="s">
        <v>976</v>
      </c>
      <c r="I230" s="22" t="s">
        <v>1803</v>
      </c>
      <c r="J230" s="23" t="s">
        <v>1804</v>
      </c>
      <c r="K230" s="24"/>
      <c r="L230" s="25">
        <v>2299</v>
      </c>
      <c r="M230" s="26" t="s">
        <v>1805</v>
      </c>
      <c r="N230" s="27"/>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28"/>
      <c r="IF230" s="28"/>
      <c r="IG230" s="28"/>
      <c r="IH230" s="28"/>
      <c r="II230" s="28"/>
      <c r="IJ230" s="28"/>
      <c r="IK230" s="28"/>
      <c r="IL230" s="28"/>
      <c r="IM230" s="28"/>
    </row>
    <row r="231" spans="1:247" ht="25.5">
      <c r="A231" s="17" t="s">
        <v>1806</v>
      </c>
      <c r="B231" s="18" t="s">
        <v>1786</v>
      </c>
      <c r="C231" s="19" t="s">
        <v>1766</v>
      </c>
      <c r="D231" s="20" t="s">
        <v>1164</v>
      </c>
      <c r="E231" s="21" t="s">
        <v>1165</v>
      </c>
      <c r="F231" s="17" t="s">
        <v>368</v>
      </c>
      <c r="G231" s="22">
        <v>31400000</v>
      </c>
      <c r="H231" s="23" t="s">
        <v>1166</v>
      </c>
      <c r="I231" s="22" t="s">
        <v>1167</v>
      </c>
      <c r="J231" s="23" t="s">
        <v>1168</v>
      </c>
      <c r="K231" s="24">
        <v>1</v>
      </c>
      <c r="L231" s="25">
        <v>290</v>
      </c>
      <c r="M231" s="26"/>
      <c r="N231" s="27" t="s">
        <v>1807</v>
      </c>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row>
    <row r="232" spans="1:247" ht="25.5">
      <c r="A232" s="17" t="s">
        <v>1808</v>
      </c>
      <c r="B232" s="18" t="s">
        <v>1809</v>
      </c>
      <c r="C232" s="19" t="s">
        <v>558</v>
      </c>
      <c r="D232" s="20" t="s">
        <v>658</v>
      </c>
      <c r="E232" s="21" t="s">
        <v>1810</v>
      </c>
      <c r="F232" s="17" t="s">
        <v>369</v>
      </c>
      <c r="G232" s="22">
        <v>44400000</v>
      </c>
      <c r="H232" s="23" t="s">
        <v>1811</v>
      </c>
      <c r="I232" s="22" t="s">
        <v>1812</v>
      </c>
      <c r="J232" s="23" t="s">
        <v>1813</v>
      </c>
      <c r="K232" s="24"/>
      <c r="L232" s="25">
        <v>7995</v>
      </c>
      <c r="M232" s="26" t="s">
        <v>1814</v>
      </c>
      <c r="N232" s="27"/>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c r="GP232" s="28"/>
      <c r="GQ232" s="28"/>
      <c r="GR232" s="28"/>
      <c r="GS232" s="28"/>
      <c r="GT232" s="28"/>
      <c r="GU232" s="28"/>
      <c r="GV232" s="28"/>
      <c r="GW232" s="28"/>
      <c r="GX232" s="28"/>
      <c r="GY232" s="28"/>
      <c r="GZ232" s="28"/>
      <c r="HA232" s="28"/>
      <c r="HB232" s="28"/>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row>
    <row r="233" spans="1:247" ht="25.5">
      <c r="A233" s="17" t="s">
        <v>1815</v>
      </c>
      <c r="B233" s="18" t="s">
        <v>1809</v>
      </c>
      <c r="C233" s="19" t="s">
        <v>1816</v>
      </c>
      <c r="D233" s="20" t="s">
        <v>1817</v>
      </c>
      <c r="E233" s="21" t="s">
        <v>1818</v>
      </c>
      <c r="F233" s="17" t="s">
        <v>368</v>
      </c>
      <c r="G233" s="22">
        <v>55500000</v>
      </c>
      <c r="H233" s="23" t="s">
        <v>1232</v>
      </c>
      <c r="I233" s="22">
        <v>55500000</v>
      </c>
      <c r="J233" s="23" t="s">
        <v>1232</v>
      </c>
      <c r="K233" s="24"/>
      <c r="L233" s="25">
        <v>760.5</v>
      </c>
      <c r="M233" s="26"/>
      <c r="N233" s="27" t="s">
        <v>1819</v>
      </c>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c r="GP233" s="28"/>
      <c r="GQ233" s="28"/>
      <c r="GR233" s="28"/>
      <c r="GS233" s="28"/>
      <c r="GT233" s="28"/>
      <c r="GU233" s="28"/>
      <c r="GV233" s="28"/>
      <c r="GW233" s="28"/>
      <c r="GX233" s="28"/>
      <c r="GY233" s="28"/>
      <c r="GZ233" s="28"/>
      <c r="HA233" s="28"/>
      <c r="HB233" s="28"/>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row>
    <row r="234" spans="1:247" ht="25.5">
      <c r="A234" s="17" t="s">
        <v>1820</v>
      </c>
      <c r="B234" s="18" t="s">
        <v>1821</v>
      </c>
      <c r="C234" s="19" t="s">
        <v>1822</v>
      </c>
      <c r="D234" s="20" t="s">
        <v>1823</v>
      </c>
      <c r="E234" s="21" t="s">
        <v>1824</v>
      </c>
      <c r="F234" s="17" t="s">
        <v>388</v>
      </c>
      <c r="G234" s="22">
        <v>38500000</v>
      </c>
      <c r="H234" s="23" t="s">
        <v>1825</v>
      </c>
      <c r="I234" s="22">
        <v>38582000</v>
      </c>
      <c r="J234" s="23" t="s">
        <v>1826</v>
      </c>
      <c r="K234" s="24"/>
      <c r="L234" s="25">
        <v>7556100</v>
      </c>
      <c r="M234" s="26" t="s">
        <v>1827</v>
      </c>
      <c r="N234" s="27"/>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row>
    <row r="235" spans="1:247" ht="25.5">
      <c r="A235" s="17" t="s">
        <v>1828</v>
      </c>
      <c r="B235" s="18" t="s">
        <v>419</v>
      </c>
      <c r="C235" s="19" t="s">
        <v>1829</v>
      </c>
      <c r="D235" s="20" t="s">
        <v>1830</v>
      </c>
      <c r="E235" s="21" t="s">
        <v>1831</v>
      </c>
      <c r="F235" s="17" t="s">
        <v>369</v>
      </c>
      <c r="G235" s="22">
        <v>39200000</v>
      </c>
      <c r="H235" s="23" t="s">
        <v>976</v>
      </c>
      <c r="I235" s="22" t="s">
        <v>1374</v>
      </c>
      <c r="J235" s="23" t="s">
        <v>1832</v>
      </c>
      <c r="K235" s="24" t="s">
        <v>1833</v>
      </c>
      <c r="L235" s="25">
        <v>1748.6</v>
      </c>
      <c r="M235" s="26" t="s">
        <v>1834</v>
      </c>
      <c r="N235" s="27"/>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c r="GP235" s="28"/>
      <c r="GQ235" s="28"/>
      <c r="GR235" s="28"/>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row>
    <row r="236" spans="1:247" ht="25.5">
      <c r="A236" s="17" t="s">
        <v>1835</v>
      </c>
      <c r="B236" s="18" t="s">
        <v>419</v>
      </c>
      <c r="C236" s="19" t="s">
        <v>1716</v>
      </c>
      <c r="D236" s="20" t="s">
        <v>1836</v>
      </c>
      <c r="E236" s="21" t="s">
        <v>1837</v>
      </c>
      <c r="F236" s="17" t="s">
        <v>368</v>
      </c>
      <c r="G236" s="22" t="s">
        <v>1838</v>
      </c>
      <c r="H236" s="23" t="s">
        <v>1839</v>
      </c>
      <c r="I236" s="22" t="s">
        <v>1840</v>
      </c>
      <c r="J236" s="23" t="s">
        <v>1841</v>
      </c>
      <c r="K236" s="24" t="s">
        <v>1842</v>
      </c>
      <c r="L236" s="25">
        <f>3*399</f>
        <v>1197</v>
      </c>
      <c r="M236" s="26"/>
      <c r="N236" s="27" t="s">
        <v>1843</v>
      </c>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c r="GP236" s="28"/>
      <c r="GQ236" s="28"/>
      <c r="GR236" s="28"/>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28"/>
      <c r="IF236" s="28"/>
      <c r="IG236" s="28"/>
      <c r="IH236" s="28"/>
      <c r="II236" s="28"/>
      <c r="IJ236" s="28"/>
      <c r="IK236" s="28"/>
      <c r="IL236" s="28"/>
      <c r="IM236" s="28"/>
    </row>
    <row r="237" spans="1:247" ht="25.5">
      <c r="A237" s="17" t="s">
        <v>1844</v>
      </c>
      <c r="B237" s="18" t="s">
        <v>419</v>
      </c>
      <c r="C237" s="19" t="s">
        <v>1845</v>
      </c>
      <c r="D237" s="20" t="s">
        <v>1846</v>
      </c>
      <c r="E237" s="21" t="s">
        <v>1847</v>
      </c>
      <c r="F237" s="17" t="s">
        <v>369</v>
      </c>
      <c r="G237" s="22">
        <v>31700000</v>
      </c>
      <c r="H237" s="23" t="s">
        <v>1848</v>
      </c>
      <c r="I237" s="22" t="s">
        <v>1849</v>
      </c>
      <c r="J237" s="23" t="s">
        <v>1850</v>
      </c>
      <c r="K237" s="24"/>
      <c r="L237" s="25">
        <v>44800</v>
      </c>
      <c r="M237" s="26" t="s">
        <v>1851</v>
      </c>
      <c r="N237" s="27"/>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28"/>
      <c r="GC237" s="28"/>
      <c r="GD237" s="28"/>
      <c r="GE237" s="28"/>
      <c r="GF237" s="28"/>
      <c r="GG237" s="28"/>
      <c r="GH237" s="28"/>
      <c r="GI237" s="28"/>
      <c r="GJ237" s="28"/>
      <c r="GK237" s="28"/>
      <c r="GL237" s="28"/>
      <c r="GM237" s="28"/>
      <c r="GN237" s="28"/>
      <c r="GO237" s="28"/>
      <c r="GP237" s="28"/>
      <c r="GQ237" s="28"/>
      <c r="GR237" s="28"/>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28"/>
      <c r="IF237" s="28"/>
      <c r="IG237" s="28"/>
      <c r="IH237" s="28"/>
      <c r="II237" s="28"/>
      <c r="IJ237" s="28"/>
      <c r="IK237" s="28"/>
      <c r="IL237" s="28"/>
      <c r="IM237" s="28"/>
    </row>
    <row r="238" spans="1:247" ht="25.5">
      <c r="A238" s="17" t="s">
        <v>1852</v>
      </c>
      <c r="B238" s="18" t="s">
        <v>419</v>
      </c>
      <c r="C238" s="19" t="s">
        <v>871</v>
      </c>
      <c r="D238" s="20" t="s">
        <v>1853</v>
      </c>
      <c r="E238" s="21" t="s">
        <v>1854</v>
      </c>
      <c r="F238" s="17" t="s">
        <v>388</v>
      </c>
      <c r="G238" s="22">
        <v>35800000</v>
      </c>
      <c r="H238" s="23" t="s">
        <v>1478</v>
      </c>
      <c r="I238" s="22" t="s">
        <v>1855</v>
      </c>
      <c r="J238" s="23" t="s">
        <v>1856</v>
      </c>
      <c r="K238" s="24"/>
      <c r="L238" s="25">
        <v>85000</v>
      </c>
      <c r="M238" s="26" t="s">
        <v>1857</v>
      </c>
      <c r="N238" s="27"/>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28"/>
      <c r="GC238" s="28"/>
      <c r="GD238" s="28"/>
      <c r="GE238" s="28"/>
      <c r="GF238" s="28"/>
      <c r="GG238" s="28"/>
      <c r="GH238" s="28"/>
      <c r="GI238" s="28"/>
      <c r="GJ238" s="28"/>
      <c r="GK238" s="28"/>
      <c r="GL238" s="28"/>
      <c r="GM238" s="28"/>
      <c r="GN238" s="28"/>
      <c r="GO238" s="28"/>
      <c r="GP238" s="28"/>
      <c r="GQ238" s="28"/>
      <c r="GR238" s="28"/>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28"/>
      <c r="IF238" s="28"/>
      <c r="IG238" s="28"/>
      <c r="IH238" s="28"/>
      <c r="II238" s="28"/>
      <c r="IJ238" s="28"/>
      <c r="IK238" s="28"/>
      <c r="IL238" s="28"/>
      <c r="IM238" s="28"/>
    </row>
    <row r="239" spans="1:247" ht="25.5">
      <c r="A239" s="17" t="s">
        <v>1858</v>
      </c>
      <c r="B239" s="18" t="s">
        <v>419</v>
      </c>
      <c r="C239" s="19" t="s">
        <v>871</v>
      </c>
      <c r="D239" s="20" t="s">
        <v>1043</v>
      </c>
      <c r="E239" s="21" t="s">
        <v>1044</v>
      </c>
      <c r="F239" s="17" t="s">
        <v>388</v>
      </c>
      <c r="G239" s="22">
        <v>34300000</v>
      </c>
      <c r="H239" s="23" t="s">
        <v>1130</v>
      </c>
      <c r="I239" s="22" t="s">
        <v>1859</v>
      </c>
      <c r="J239" s="23" t="s">
        <v>1860</v>
      </c>
      <c r="K239" s="24" t="s">
        <v>1861</v>
      </c>
      <c r="L239" s="25">
        <v>3800</v>
      </c>
      <c r="M239" s="26" t="s">
        <v>1862</v>
      </c>
      <c r="N239" s="27"/>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c r="GF239" s="28"/>
      <c r="GG239" s="28"/>
      <c r="GH239" s="28"/>
      <c r="GI239" s="28"/>
      <c r="GJ239" s="28"/>
      <c r="GK239" s="28"/>
      <c r="GL239" s="28"/>
      <c r="GM239" s="28"/>
      <c r="GN239" s="28"/>
      <c r="GO239" s="28"/>
      <c r="GP239" s="28"/>
      <c r="GQ239" s="28"/>
      <c r="GR239" s="28"/>
      <c r="GS239" s="28"/>
      <c r="GT239" s="28"/>
      <c r="GU239" s="28"/>
      <c r="GV239" s="28"/>
      <c r="GW239" s="28"/>
      <c r="GX239" s="28"/>
      <c r="GY239" s="28"/>
      <c r="GZ239" s="28"/>
      <c r="HA239" s="28"/>
      <c r="HB239" s="28"/>
      <c r="HC239" s="28"/>
      <c r="HD239" s="28"/>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row>
    <row r="240" spans="1:247" ht="25.5">
      <c r="A240" s="17" t="s">
        <v>1863</v>
      </c>
      <c r="B240" s="18" t="s">
        <v>1864</v>
      </c>
      <c r="C240" s="19" t="s">
        <v>558</v>
      </c>
      <c r="D240" s="20" t="s">
        <v>1865</v>
      </c>
      <c r="E240" s="21" t="s">
        <v>1866</v>
      </c>
      <c r="F240" s="17" t="s">
        <v>368</v>
      </c>
      <c r="G240" s="22">
        <v>79100000</v>
      </c>
      <c r="H240" s="23" t="s">
        <v>1695</v>
      </c>
      <c r="I240" s="22" t="s">
        <v>1867</v>
      </c>
      <c r="J240" s="23" t="s">
        <v>1695</v>
      </c>
      <c r="K240" s="24"/>
      <c r="L240" s="25">
        <v>353.16</v>
      </c>
      <c r="M240" s="26"/>
      <c r="N240" s="27" t="s">
        <v>1868</v>
      </c>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c r="HG240" s="28"/>
      <c r="HH240" s="28"/>
      <c r="HI240" s="28"/>
      <c r="HJ240" s="28"/>
      <c r="HK240" s="28"/>
      <c r="HL240" s="28"/>
      <c r="HM240" s="28"/>
      <c r="HN240" s="28"/>
      <c r="HO240" s="28"/>
      <c r="HP240" s="28"/>
      <c r="HQ240" s="28"/>
      <c r="HR240" s="28"/>
      <c r="HS240" s="28"/>
      <c r="HT240" s="28"/>
      <c r="HU240" s="28"/>
      <c r="HV240" s="28"/>
      <c r="HW240" s="28"/>
      <c r="HX240" s="28"/>
      <c r="HY240" s="28"/>
      <c r="HZ240" s="28"/>
      <c r="IA240" s="28"/>
      <c r="IB240" s="28"/>
      <c r="IC240" s="28"/>
      <c r="ID240" s="28"/>
      <c r="IE240" s="28"/>
      <c r="IF240" s="28"/>
      <c r="IG240" s="28"/>
      <c r="IH240" s="28"/>
      <c r="II240" s="28"/>
      <c r="IJ240" s="28"/>
      <c r="IK240" s="28"/>
      <c r="IL240" s="28"/>
      <c r="IM240" s="28"/>
    </row>
    <row r="241" spans="1:247" ht="25.5">
      <c r="A241" s="17" t="s">
        <v>1869</v>
      </c>
      <c r="B241" s="18" t="s">
        <v>1864</v>
      </c>
      <c r="C241" s="19" t="s">
        <v>558</v>
      </c>
      <c r="D241" s="20" t="s">
        <v>1870</v>
      </c>
      <c r="E241" s="21" t="s">
        <v>1871</v>
      </c>
      <c r="F241" s="17" t="s">
        <v>368</v>
      </c>
      <c r="G241" s="22">
        <v>795000001</v>
      </c>
      <c r="H241" s="23" t="s">
        <v>1586</v>
      </c>
      <c r="I241" s="22">
        <v>79530000</v>
      </c>
      <c r="J241" s="23" t="s">
        <v>1083</v>
      </c>
      <c r="K241" s="24"/>
      <c r="L241" s="25">
        <v>1200</v>
      </c>
      <c r="M241" s="26"/>
      <c r="N241" s="27" t="s">
        <v>1872</v>
      </c>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row>
    <row r="242" spans="1:247" ht="25.5">
      <c r="A242" s="17" t="s">
        <v>1873</v>
      </c>
      <c r="B242" s="18" t="s">
        <v>1864</v>
      </c>
      <c r="C242" s="19" t="s">
        <v>558</v>
      </c>
      <c r="D242" s="20" t="s">
        <v>483</v>
      </c>
      <c r="E242" s="21" t="s">
        <v>484</v>
      </c>
      <c r="F242" s="17" t="s">
        <v>368</v>
      </c>
      <c r="G242" s="22" t="s">
        <v>1874</v>
      </c>
      <c r="H242" s="23" t="s">
        <v>1875</v>
      </c>
      <c r="I242" s="22" t="s">
        <v>1876</v>
      </c>
      <c r="J242" s="23" t="s">
        <v>1877</v>
      </c>
      <c r="K242" s="24" t="s">
        <v>1257</v>
      </c>
      <c r="L242" s="25">
        <v>46</v>
      </c>
      <c r="M242" s="26"/>
      <c r="N242" s="27" t="s">
        <v>1878</v>
      </c>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28"/>
      <c r="IF242" s="28"/>
      <c r="IG242" s="28"/>
      <c r="IH242" s="28"/>
      <c r="II242" s="28"/>
      <c r="IJ242" s="28"/>
      <c r="IK242" s="28"/>
      <c r="IL242" s="28"/>
      <c r="IM242" s="28"/>
    </row>
    <row r="243" spans="1:247" ht="38.25">
      <c r="A243" s="17" t="s">
        <v>1879</v>
      </c>
      <c r="B243" s="18" t="s">
        <v>1864</v>
      </c>
      <c r="C243" s="19" t="s">
        <v>871</v>
      </c>
      <c r="D243" s="20" t="s">
        <v>1880</v>
      </c>
      <c r="E243" s="21" t="s">
        <v>1881</v>
      </c>
      <c r="F243" s="17" t="s">
        <v>368</v>
      </c>
      <c r="G243" s="22" t="s">
        <v>1882</v>
      </c>
      <c r="H243" s="23" t="s">
        <v>404</v>
      </c>
      <c r="I243" s="22" t="s">
        <v>1882</v>
      </c>
      <c r="J243" s="23" t="s">
        <v>1883</v>
      </c>
      <c r="K243" s="24"/>
      <c r="L243" s="25">
        <v>6616.74</v>
      </c>
      <c r="M243" s="26"/>
      <c r="N243" s="27" t="s">
        <v>1884</v>
      </c>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c r="FB243" s="28"/>
      <c r="FC243" s="28"/>
      <c r="FD243" s="28"/>
      <c r="FE243" s="28"/>
      <c r="FF243" s="28"/>
      <c r="FG243" s="28"/>
      <c r="FH243" s="28"/>
      <c r="FI243" s="28"/>
      <c r="FJ243" s="28"/>
      <c r="FK243" s="28"/>
      <c r="FL243" s="28"/>
      <c r="FM243" s="28"/>
      <c r="FN243" s="28"/>
      <c r="FO243" s="28"/>
      <c r="FP243" s="28"/>
      <c r="FQ243" s="28"/>
      <c r="FR243" s="28"/>
      <c r="FS243" s="28"/>
      <c r="FT243" s="28"/>
      <c r="FU243" s="28"/>
      <c r="FV243" s="28"/>
      <c r="FW243" s="28"/>
      <c r="FX243" s="28"/>
      <c r="FY243" s="28"/>
      <c r="FZ243" s="28"/>
      <c r="GA243" s="28"/>
      <c r="GB243" s="28"/>
      <c r="GC243" s="28"/>
      <c r="GD243" s="28"/>
      <c r="GE243" s="28"/>
      <c r="GF243" s="28"/>
      <c r="GG243" s="28"/>
      <c r="GH243" s="28"/>
      <c r="GI243" s="28"/>
      <c r="GJ243" s="28"/>
      <c r="GK243" s="28"/>
      <c r="GL243" s="28"/>
      <c r="GM243" s="28"/>
      <c r="GN243" s="28"/>
      <c r="GO243" s="28"/>
      <c r="GP243" s="28"/>
      <c r="GQ243" s="28"/>
      <c r="GR243" s="28"/>
      <c r="GS243" s="28"/>
      <c r="GT243" s="28"/>
      <c r="GU243" s="28"/>
      <c r="GV243" s="28"/>
      <c r="GW243" s="28"/>
      <c r="GX243" s="28"/>
      <c r="GY243" s="28"/>
      <c r="GZ243" s="28"/>
      <c r="HA243" s="28"/>
      <c r="HB243" s="28"/>
      <c r="HC243" s="28"/>
      <c r="HD243" s="28"/>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row>
    <row r="244" spans="1:247" ht="51">
      <c r="A244" s="17" t="s">
        <v>1885</v>
      </c>
      <c r="B244" s="18" t="s">
        <v>1886</v>
      </c>
      <c r="C244" s="19" t="s">
        <v>1716</v>
      </c>
      <c r="D244" s="20" t="s">
        <v>1354</v>
      </c>
      <c r="E244" s="21" t="s">
        <v>1355</v>
      </c>
      <c r="F244" s="17" t="s">
        <v>388</v>
      </c>
      <c r="G244" s="22">
        <v>30100000</v>
      </c>
      <c r="H244" s="23" t="s">
        <v>638</v>
      </c>
      <c r="I244" s="22" t="s">
        <v>1887</v>
      </c>
      <c r="J244" s="23" t="s">
        <v>1888</v>
      </c>
      <c r="K244" s="24"/>
      <c r="L244" s="25">
        <v>1419</v>
      </c>
      <c r="M244" s="26" t="s">
        <v>1889</v>
      </c>
      <c r="N244" s="27"/>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28"/>
      <c r="GC244" s="28"/>
      <c r="GD244" s="28"/>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28"/>
      <c r="IF244" s="28"/>
      <c r="IG244" s="28"/>
      <c r="IH244" s="28"/>
      <c r="II244" s="28"/>
      <c r="IJ244" s="28"/>
      <c r="IK244" s="28"/>
      <c r="IL244" s="28"/>
      <c r="IM244" s="28"/>
    </row>
    <row r="245" spans="1:247" ht="25.5">
      <c r="A245" s="17" t="s">
        <v>1890</v>
      </c>
      <c r="B245" s="18" t="s">
        <v>1886</v>
      </c>
      <c r="C245" s="19" t="s">
        <v>1891</v>
      </c>
      <c r="D245" s="20" t="s">
        <v>1892</v>
      </c>
      <c r="E245" s="21" t="s">
        <v>1893</v>
      </c>
      <c r="F245" s="17" t="s">
        <v>388</v>
      </c>
      <c r="G245" s="22">
        <v>45400000</v>
      </c>
      <c r="H245" s="23" t="s">
        <v>1894</v>
      </c>
      <c r="I245" s="22" t="s">
        <v>1895</v>
      </c>
      <c r="J245" s="23" t="s">
        <v>1896</v>
      </c>
      <c r="K245" s="24"/>
      <c r="L245" s="25">
        <v>539897.15</v>
      </c>
      <c r="M245" s="26" t="s">
        <v>1897</v>
      </c>
      <c r="N245" s="27"/>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28"/>
      <c r="GC245" s="28"/>
      <c r="GD245" s="28"/>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28"/>
      <c r="IF245" s="28"/>
      <c r="IG245" s="28"/>
      <c r="IH245" s="28"/>
      <c r="II245" s="28"/>
      <c r="IJ245" s="28"/>
      <c r="IK245" s="28"/>
      <c r="IL245" s="28"/>
      <c r="IM245" s="28"/>
    </row>
    <row r="246" spans="1:247" ht="25.5">
      <c r="A246" s="17" t="s">
        <v>1898</v>
      </c>
      <c r="B246" s="18" t="s">
        <v>579</v>
      </c>
      <c r="C246" s="19" t="s">
        <v>1899</v>
      </c>
      <c r="D246" s="20" t="s">
        <v>887</v>
      </c>
      <c r="E246" s="21" t="s">
        <v>888</v>
      </c>
      <c r="F246" s="17" t="s">
        <v>388</v>
      </c>
      <c r="G246" s="22">
        <v>45300000</v>
      </c>
      <c r="H246" s="23" t="s">
        <v>509</v>
      </c>
      <c r="I246" s="22" t="s">
        <v>1294</v>
      </c>
      <c r="J246" s="23" t="s">
        <v>1900</v>
      </c>
      <c r="K246" s="24"/>
      <c r="L246" s="25">
        <v>927.84</v>
      </c>
      <c r="M246" s="26" t="s">
        <v>1901</v>
      </c>
      <c r="N246" s="27"/>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8"/>
      <c r="FJ246" s="28"/>
      <c r="FK246" s="28"/>
      <c r="FL246" s="28"/>
      <c r="FM246" s="28"/>
      <c r="FN246" s="28"/>
      <c r="FO246" s="28"/>
      <c r="FP246" s="28"/>
      <c r="FQ246" s="28"/>
      <c r="FR246" s="28"/>
      <c r="FS246" s="28"/>
      <c r="FT246" s="28"/>
      <c r="FU246" s="28"/>
      <c r="FV246" s="28"/>
      <c r="FW246" s="28"/>
      <c r="FX246" s="28"/>
      <c r="FY246" s="28"/>
      <c r="FZ246" s="28"/>
      <c r="GA246" s="28"/>
      <c r="GB246" s="28"/>
      <c r="GC246" s="28"/>
      <c r="GD246" s="28"/>
      <c r="GE246" s="28"/>
      <c r="GF246" s="28"/>
      <c r="GG246" s="28"/>
      <c r="GH246" s="28"/>
      <c r="GI246" s="28"/>
      <c r="GJ246" s="28"/>
      <c r="GK246" s="28"/>
      <c r="GL246" s="28"/>
      <c r="GM246" s="28"/>
      <c r="GN246" s="28"/>
      <c r="GO246" s="28"/>
      <c r="GP246" s="28"/>
      <c r="GQ246" s="28"/>
      <c r="GR246" s="28"/>
      <c r="GS246" s="28"/>
      <c r="GT246" s="28"/>
      <c r="GU246" s="28"/>
      <c r="GV246" s="28"/>
      <c r="GW246" s="28"/>
      <c r="GX246" s="28"/>
      <c r="GY246" s="28"/>
      <c r="GZ246" s="28"/>
      <c r="HA246" s="28"/>
      <c r="HB246" s="28"/>
      <c r="HC246" s="28"/>
      <c r="HD246" s="28"/>
      <c r="HE246" s="28"/>
      <c r="HF246" s="28"/>
      <c r="HG246" s="28"/>
      <c r="HH246" s="28"/>
      <c r="HI246" s="28"/>
      <c r="HJ246" s="28"/>
      <c r="HK246" s="28"/>
      <c r="HL246" s="28"/>
      <c r="HM246" s="28"/>
      <c r="HN246" s="28"/>
      <c r="HO246" s="28"/>
      <c r="HP246" s="28"/>
      <c r="HQ246" s="28"/>
      <c r="HR246" s="28"/>
      <c r="HS246" s="28"/>
      <c r="HT246" s="28"/>
      <c r="HU246" s="28"/>
      <c r="HV246" s="28"/>
      <c r="HW246" s="28"/>
      <c r="HX246" s="28"/>
      <c r="HY246" s="28"/>
      <c r="HZ246" s="28"/>
      <c r="IA246" s="28"/>
      <c r="IB246" s="28"/>
      <c r="IC246" s="28"/>
      <c r="ID246" s="28"/>
      <c r="IE246" s="28"/>
      <c r="IF246" s="28"/>
      <c r="IG246" s="28"/>
      <c r="IH246" s="28"/>
      <c r="II246" s="28"/>
      <c r="IJ246" s="28"/>
      <c r="IK246" s="28"/>
      <c r="IL246" s="28"/>
      <c r="IM246" s="28"/>
    </row>
    <row r="247" spans="1:247" ht="25.5">
      <c r="A247" s="17" t="s">
        <v>1902</v>
      </c>
      <c r="B247" s="18" t="s">
        <v>579</v>
      </c>
      <c r="C247" s="19" t="s">
        <v>558</v>
      </c>
      <c r="D247" s="20" t="s">
        <v>1903</v>
      </c>
      <c r="E247" s="21" t="s">
        <v>1904</v>
      </c>
      <c r="F247" s="17" t="s">
        <v>368</v>
      </c>
      <c r="G247" s="22" t="s">
        <v>1905</v>
      </c>
      <c r="H247" s="23" t="s">
        <v>1906</v>
      </c>
      <c r="I247" s="22" t="s">
        <v>1907</v>
      </c>
      <c r="J247" s="23" t="s">
        <v>1745</v>
      </c>
      <c r="K247" s="24">
        <v>10000</v>
      </c>
      <c r="L247" s="25">
        <v>5000</v>
      </c>
      <c r="M247" s="26"/>
      <c r="N247" s="27" t="s">
        <v>1908</v>
      </c>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c r="GF247" s="28"/>
      <c r="GG247" s="28"/>
      <c r="GH247" s="28"/>
      <c r="GI247" s="28"/>
      <c r="GJ247" s="28"/>
      <c r="GK247" s="28"/>
      <c r="GL247" s="28"/>
      <c r="GM247" s="28"/>
      <c r="GN247" s="28"/>
      <c r="GO247" s="28"/>
      <c r="GP247" s="28"/>
      <c r="GQ247" s="28"/>
      <c r="GR247" s="28"/>
      <c r="GS247" s="28"/>
      <c r="GT247" s="28"/>
      <c r="GU247" s="28"/>
      <c r="GV247" s="28"/>
      <c r="GW247" s="28"/>
      <c r="GX247" s="28"/>
      <c r="GY247" s="28"/>
      <c r="GZ247" s="28"/>
      <c r="HA247" s="28"/>
      <c r="HB247" s="28"/>
      <c r="HC247" s="28"/>
      <c r="HD247" s="28"/>
      <c r="HE247" s="28"/>
      <c r="HF247" s="28"/>
      <c r="HG247" s="28"/>
      <c r="HH247" s="28"/>
      <c r="HI247" s="28"/>
      <c r="HJ247" s="28"/>
      <c r="HK247" s="28"/>
      <c r="HL247" s="28"/>
      <c r="HM247" s="28"/>
      <c r="HN247" s="28"/>
      <c r="HO247" s="28"/>
      <c r="HP247" s="28"/>
      <c r="HQ247" s="28"/>
      <c r="HR247" s="28"/>
      <c r="HS247" s="28"/>
      <c r="HT247" s="28"/>
      <c r="HU247" s="28"/>
      <c r="HV247" s="28"/>
      <c r="HW247" s="28"/>
      <c r="HX247" s="28"/>
      <c r="HY247" s="28"/>
      <c r="HZ247" s="28"/>
      <c r="IA247" s="28"/>
      <c r="IB247" s="28"/>
      <c r="IC247" s="28"/>
      <c r="ID247" s="28"/>
      <c r="IE247" s="28"/>
      <c r="IF247" s="28"/>
      <c r="IG247" s="28"/>
      <c r="IH247" s="28"/>
      <c r="II247" s="28"/>
      <c r="IJ247" s="28"/>
      <c r="IK247" s="28"/>
      <c r="IL247" s="28"/>
      <c r="IM247" s="28"/>
    </row>
    <row r="248" spans="1:247" ht="25.5">
      <c r="A248" s="17" t="s">
        <v>1909</v>
      </c>
      <c r="B248" s="18" t="s">
        <v>579</v>
      </c>
      <c r="C248" s="19" t="s">
        <v>1910</v>
      </c>
      <c r="D248" s="20" t="s">
        <v>1911</v>
      </c>
      <c r="E248" s="21" t="s">
        <v>1912</v>
      </c>
      <c r="F248" s="17" t="s">
        <v>368</v>
      </c>
      <c r="G248" s="22">
        <v>158000001</v>
      </c>
      <c r="H248" s="23" t="s">
        <v>1541</v>
      </c>
      <c r="I248" s="22">
        <v>15861000</v>
      </c>
      <c r="J248" s="23" t="s">
        <v>1913</v>
      </c>
      <c r="K248" s="24"/>
      <c r="L248" s="25">
        <v>42</v>
      </c>
      <c r="M248" s="26"/>
      <c r="N248" s="27" t="s">
        <v>1914</v>
      </c>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28"/>
      <c r="GC248" s="28"/>
      <c r="GD248" s="28"/>
      <c r="GE248" s="28"/>
      <c r="GF248" s="28"/>
      <c r="GG248" s="28"/>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28"/>
      <c r="IF248" s="28"/>
      <c r="IG248" s="28"/>
      <c r="IH248" s="28"/>
      <c r="II248" s="28"/>
      <c r="IJ248" s="28"/>
      <c r="IK248" s="28"/>
      <c r="IL248" s="28"/>
      <c r="IM248" s="28"/>
    </row>
    <row r="249" spans="1:247" ht="38.25">
      <c r="A249" s="17" t="s">
        <v>1915</v>
      </c>
      <c r="B249" s="18" t="s">
        <v>579</v>
      </c>
      <c r="C249" s="19" t="s">
        <v>871</v>
      </c>
      <c r="D249" s="20" t="s">
        <v>416</v>
      </c>
      <c r="E249" s="21" t="s">
        <v>417</v>
      </c>
      <c r="F249" s="17" t="s">
        <v>388</v>
      </c>
      <c r="G249" s="22" t="s">
        <v>835</v>
      </c>
      <c r="H249" s="23" t="s">
        <v>836</v>
      </c>
      <c r="I249" s="22" t="s">
        <v>906</v>
      </c>
      <c r="J249" s="23" t="s">
        <v>1916</v>
      </c>
      <c r="K249" s="24"/>
      <c r="L249" s="25">
        <v>6700</v>
      </c>
      <c r="M249" s="26" t="s">
        <v>1917</v>
      </c>
      <c r="N249" s="27"/>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28"/>
      <c r="IF249" s="28"/>
      <c r="IG249" s="28"/>
      <c r="IH249" s="28"/>
      <c r="II249" s="28"/>
      <c r="IJ249" s="28"/>
      <c r="IK249" s="28"/>
      <c r="IL249" s="28"/>
      <c r="IM249" s="28"/>
    </row>
    <row r="250" spans="1:247" ht="25.5">
      <c r="A250" s="17" t="s">
        <v>1918</v>
      </c>
      <c r="B250" s="18" t="s">
        <v>579</v>
      </c>
      <c r="C250" s="19" t="s">
        <v>1716</v>
      </c>
      <c r="D250" s="20" t="s">
        <v>1919</v>
      </c>
      <c r="E250" s="21" t="s">
        <v>1920</v>
      </c>
      <c r="F250" s="17" t="s">
        <v>388</v>
      </c>
      <c r="G250" s="22">
        <v>39100000</v>
      </c>
      <c r="H250" s="23" t="s">
        <v>470</v>
      </c>
      <c r="I250" s="22" t="s">
        <v>1921</v>
      </c>
      <c r="J250" s="23" t="s">
        <v>1922</v>
      </c>
      <c r="K250" s="24" t="s">
        <v>1923</v>
      </c>
      <c r="L250" s="25">
        <v>1388</v>
      </c>
      <c r="M250" s="26" t="s">
        <v>1924</v>
      </c>
      <c r="N250" s="27"/>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28"/>
      <c r="IF250" s="28"/>
      <c r="IG250" s="28"/>
      <c r="IH250" s="28"/>
      <c r="II250" s="28"/>
      <c r="IJ250" s="28"/>
      <c r="IK250" s="28"/>
      <c r="IL250" s="28"/>
      <c r="IM250" s="28"/>
    </row>
    <row r="251" spans="1:247" ht="38.25">
      <c r="A251" s="17" t="s">
        <v>1925</v>
      </c>
      <c r="B251" s="18" t="s">
        <v>988</v>
      </c>
      <c r="C251" s="19" t="s">
        <v>423</v>
      </c>
      <c r="D251" s="20" t="s">
        <v>459</v>
      </c>
      <c r="E251" s="21" t="s">
        <v>460</v>
      </c>
      <c r="F251" s="17" t="s">
        <v>369</v>
      </c>
      <c r="G251" s="22">
        <v>22400000</v>
      </c>
      <c r="H251" s="23" t="s">
        <v>453</v>
      </c>
      <c r="I251" s="22" t="s">
        <v>454</v>
      </c>
      <c r="J251" s="23" t="s">
        <v>455</v>
      </c>
      <c r="K251" s="24" t="s">
        <v>1669</v>
      </c>
      <c r="L251" s="25">
        <v>2600</v>
      </c>
      <c r="M251" s="26" t="s">
        <v>1926</v>
      </c>
      <c r="N251" s="27"/>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28"/>
      <c r="IF251" s="28"/>
      <c r="IG251" s="28"/>
      <c r="IH251" s="28"/>
      <c r="II251" s="28"/>
      <c r="IJ251" s="28"/>
      <c r="IK251" s="28"/>
      <c r="IL251" s="28"/>
      <c r="IM251" s="28"/>
    </row>
    <row r="252" spans="1:247" ht="25.5">
      <c r="A252" s="17" t="s">
        <v>1927</v>
      </c>
      <c r="B252" s="18" t="s">
        <v>988</v>
      </c>
      <c r="C252" s="19" t="s">
        <v>1716</v>
      </c>
      <c r="D252" s="20" t="s">
        <v>1836</v>
      </c>
      <c r="E252" s="21" t="s">
        <v>1837</v>
      </c>
      <c r="F252" s="17" t="s">
        <v>388</v>
      </c>
      <c r="G252" s="22">
        <v>34300000</v>
      </c>
      <c r="H252" s="23" t="s">
        <v>1130</v>
      </c>
      <c r="I252" s="22" t="s">
        <v>1928</v>
      </c>
      <c r="J252" s="23" t="s">
        <v>1131</v>
      </c>
      <c r="K252" s="24" t="s">
        <v>1929</v>
      </c>
      <c r="L252" s="25">
        <v>41890</v>
      </c>
      <c r="M252" s="26" t="s">
        <v>1930</v>
      </c>
      <c r="N252" s="27"/>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28"/>
      <c r="IF252" s="28"/>
      <c r="IG252" s="28"/>
      <c r="IH252" s="28"/>
      <c r="II252" s="28"/>
      <c r="IJ252" s="28"/>
      <c r="IK252" s="28"/>
      <c r="IL252" s="28"/>
      <c r="IM252" s="28"/>
    </row>
    <row r="253" spans="1:247" ht="25.5">
      <c r="A253" s="17" t="s">
        <v>1931</v>
      </c>
      <c r="B253" s="18" t="s">
        <v>988</v>
      </c>
      <c r="C253" s="19" t="s">
        <v>1716</v>
      </c>
      <c r="D253" s="20" t="s">
        <v>1836</v>
      </c>
      <c r="E253" s="21" t="s">
        <v>1837</v>
      </c>
      <c r="F253" s="17" t="s">
        <v>388</v>
      </c>
      <c r="G253" s="22">
        <v>34300000</v>
      </c>
      <c r="H253" s="23" t="s">
        <v>1130</v>
      </c>
      <c r="I253" s="22" t="s">
        <v>1928</v>
      </c>
      <c r="J253" s="23" t="s">
        <v>1131</v>
      </c>
      <c r="K253" s="24" t="s">
        <v>1932</v>
      </c>
      <c r="L253" s="25">
        <v>5820</v>
      </c>
      <c r="M253" s="26" t="s">
        <v>1933</v>
      </c>
      <c r="N253" s="27"/>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28"/>
      <c r="IF253" s="28"/>
      <c r="IG253" s="28"/>
      <c r="IH253" s="28"/>
      <c r="II253" s="28"/>
      <c r="IJ253" s="28"/>
      <c r="IK253" s="28"/>
      <c r="IL253" s="28"/>
      <c r="IM253" s="28"/>
    </row>
    <row r="254" spans="1:247" ht="25.5">
      <c r="A254" s="17" t="s">
        <v>1934</v>
      </c>
      <c r="B254" s="18" t="s">
        <v>988</v>
      </c>
      <c r="C254" s="19" t="s">
        <v>558</v>
      </c>
      <c r="D254" s="20" t="s">
        <v>1029</v>
      </c>
      <c r="E254" s="21" t="s">
        <v>1030</v>
      </c>
      <c r="F254" s="17" t="s">
        <v>369</v>
      </c>
      <c r="G254" s="22">
        <v>39700000</v>
      </c>
      <c r="H254" s="23" t="s">
        <v>1031</v>
      </c>
      <c r="I254" s="22" t="s">
        <v>1935</v>
      </c>
      <c r="J254" s="23" t="s">
        <v>1936</v>
      </c>
      <c r="K254" s="24" t="s">
        <v>1937</v>
      </c>
      <c r="L254" s="25">
        <v>3050</v>
      </c>
      <c r="M254" s="26" t="s">
        <v>1938</v>
      </c>
      <c r="N254" s="27"/>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28"/>
      <c r="GC254" s="28"/>
      <c r="GD254" s="28"/>
      <c r="GE254" s="28"/>
      <c r="GF254" s="28"/>
      <c r="GG254" s="28"/>
      <c r="GH254" s="28"/>
      <c r="GI254" s="28"/>
      <c r="GJ254" s="28"/>
      <c r="GK254" s="28"/>
      <c r="GL254" s="28"/>
      <c r="GM254" s="28"/>
      <c r="GN254" s="28"/>
      <c r="GO254" s="28"/>
      <c r="GP254" s="28"/>
      <c r="GQ254" s="28"/>
      <c r="GR254" s="28"/>
      <c r="GS254" s="28"/>
      <c r="GT254" s="28"/>
      <c r="GU254" s="28"/>
      <c r="GV254" s="28"/>
      <c r="GW254" s="28"/>
      <c r="GX254" s="28"/>
      <c r="GY254" s="28"/>
      <c r="GZ254" s="28"/>
      <c r="HA254" s="28"/>
      <c r="HB254" s="28"/>
      <c r="HC254" s="28"/>
      <c r="HD254" s="28"/>
      <c r="HE254" s="28"/>
      <c r="HF254" s="28"/>
      <c r="HG254" s="28"/>
      <c r="HH254" s="28"/>
      <c r="HI254" s="28"/>
      <c r="HJ254" s="28"/>
      <c r="HK254" s="28"/>
      <c r="HL254" s="28"/>
      <c r="HM254" s="28"/>
      <c r="HN254" s="28"/>
      <c r="HO254" s="28"/>
      <c r="HP254" s="28"/>
      <c r="HQ254" s="28"/>
      <c r="HR254" s="28"/>
      <c r="HS254" s="28"/>
      <c r="HT254" s="28"/>
      <c r="HU254" s="28"/>
      <c r="HV254" s="28"/>
      <c r="HW254" s="28"/>
      <c r="HX254" s="28"/>
      <c r="HY254" s="28"/>
      <c r="HZ254" s="28"/>
      <c r="IA254" s="28"/>
      <c r="IB254" s="28"/>
      <c r="IC254" s="28"/>
      <c r="ID254" s="28"/>
      <c r="IE254" s="28"/>
      <c r="IF254" s="28"/>
      <c r="IG254" s="28"/>
      <c r="IH254" s="28"/>
      <c r="II254" s="28"/>
      <c r="IJ254" s="28"/>
      <c r="IK254" s="28"/>
      <c r="IL254" s="28"/>
      <c r="IM254" s="28"/>
    </row>
    <row r="255" spans="1:247" ht="25.5">
      <c r="A255" s="17" t="s">
        <v>1939</v>
      </c>
      <c r="B255" s="18" t="s">
        <v>1940</v>
      </c>
      <c r="C255" s="19" t="s">
        <v>1829</v>
      </c>
      <c r="D255" s="20" t="s">
        <v>1941</v>
      </c>
      <c r="E255" s="21" t="s">
        <v>1942</v>
      </c>
      <c r="F255" s="17" t="s">
        <v>369</v>
      </c>
      <c r="G255" s="22">
        <v>39200000</v>
      </c>
      <c r="H255" s="23" t="s">
        <v>976</v>
      </c>
      <c r="I255" s="22" t="s">
        <v>1943</v>
      </c>
      <c r="J255" s="23" t="s">
        <v>1375</v>
      </c>
      <c r="K255" s="24"/>
      <c r="L255" s="25">
        <v>11935.5</v>
      </c>
      <c r="M255" s="26" t="s">
        <v>1944</v>
      </c>
      <c r="N255" s="27"/>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8"/>
      <c r="HD255" s="28"/>
      <c r="HE255" s="28"/>
      <c r="HF255" s="28"/>
      <c r="HG255" s="28"/>
      <c r="HH255" s="28"/>
      <c r="HI255" s="28"/>
      <c r="HJ255" s="28"/>
      <c r="HK255" s="28"/>
      <c r="HL255" s="28"/>
      <c r="HM255" s="28"/>
      <c r="HN255" s="28"/>
      <c r="HO255" s="28"/>
      <c r="HP255" s="28"/>
      <c r="HQ255" s="28"/>
      <c r="HR255" s="28"/>
      <c r="HS255" s="28"/>
      <c r="HT255" s="28"/>
      <c r="HU255" s="28"/>
      <c r="HV255" s="28"/>
      <c r="HW255" s="28"/>
      <c r="HX255" s="28"/>
      <c r="HY255" s="28"/>
      <c r="HZ255" s="28"/>
      <c r="IA255" s="28"/>
      <c r="IB255" s="28"/>
      <c r="IC255" s="28"/>
      <c r="ID255" s="28"/>
      <c r="IE255" s="28"/>
      <c r="IF255" s="28"/>
      <c r="IG255" s="28"/>
      <c r="IH255" s="28"/>
      <c r="II255" s="28"/>
      <c r="IJ255" s="28"/>
      <c r="IK255" s="28"/>
      <c r="IL255" s="28"/>
      <c r="IM255" s="28"/>
    </row>
    <row r="256" spans="1:247" ht="25.5">
      <c r="A256" s="17" t="s">
        <v>1945</v>
      </c>
      <c r="B256" s="18" t="s">
        <v>1946</v>
      </c>
      <c r="C256" s="19" t="s">
        <v>1947</v>
      </c>
      <c r="D256" s="20" t="s">
        <v>1445</v>
      </c>
      <c r="E256" s="21" t="s">
        <v>1446</v>
      </c>
      <c r="F256" s="17" t="s">
        <v>368</v>
      </c>
      <c r="G256" s="22" t="s">
        <v>802</v>
      </c>
      <c r="H256" s="23" t="s">
        <v>1586</v>
      </c>
      <c r="I256" s="22" t="s">
        <v>1948</v>
      </c>
      <c r="J256" s="23" t="s">
        <v>1949</v>
      </c>
      <c r="K256" s="24"/>
      <c r="L256" s="25">
        <v>735.5</v>
      </c>
      <c r="M256" s="26"/>
      <c r="N256" s="27" t="s">
        <v>1950</v>
      </c>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c r="GF256" s="28"/>
      <c r="GG256" s="28"/>
      <c r="GH256" s="28"/>
      <c r="GI256" s="28"/>
      <c r="GJ256" s="28"/>
      <c r="GK256" s="28"/>
      <c r="GL256" s="28"/>
      <c r="GM256" s="28"/>
      <c r="GN256" s="28"/>
      <c r="GO256" s="28"/>
      <c r="GP256" s="28"/>
      <c r="GQ256" s="28"/>
      <c r="GR256" s="28"/>
      <c r="GS256" s="28"/>
      <c r="GT256" s="28"/>
      <c r="GU256" s="28"/>
      <c r="GV256" s="28"/>
      <c r="GW256" s="28"/>
      <c r="GX256" s="28"/>
      <c r="GY256" s="28"/>
      <c r="GZ256" s="28"/>
      <c r="HA256" s="28"/>
      <c r="HB256" s="28"/>
      <c r="HC256" s="28"/>
      <c r="HD256" s="28"/>
      <c r="HE256" s="28"/>
      <c r="HF256" s="28"/>
      <c r="HG256" s="28"/>
      <c r="HH256" s="28"/>
      <c r="HI256" s="28"/>
      <c r="HJ256" s="28"/>
      <c r="HK256" s="28"/>
      <c r="HL256" s="28"/>
      <c r="HM256" s="28"/>
      <c r="HN256" s="28"/>
      <c r="HO256" s="28"/>
      <c r="HP256" s="28"/>
      <c r="HQ256" s="28"/>
      <c r="HR256" s="28"/>
      <c r="HS256" s="28"/>
      <c r="HT256" s="28"/>
      <c r="HU256" s="28"/>
      <c r="HV256" s="28"/>
      <c r="HW256" s="28"/>
      <c r="HX256" s="28"/>
      <c r="HY256" s="28"/>
      <c r="HZ256" s="28"/>
      <c r="IA256" s="28"/>
      <c r="IB256" s="28"/>
      <c r="IC256" s="28"/>
      <c r="ID256" s="28"/>
      <c r="IE256" s="28"/>
      <c r="IF256" s="28"/>
      <c r="IG256" s="28"/>
      <c r="IH256" s="28"/>
      <c r="II256" s="28"/>
      <c r="IJ256" s="28"/>
      <c r="IK256" s="28"/>
      <c r="IL256" s="28"/>
      <c r="IM256" s="28"/>
    </row>
    <row r="257" spans="1:247" ht="38.25">
      <c r="A257" s="17" t="s">
        <v>1951</v>
      </c>
      <c r="B257" s="18" t="s">
        <v>1946</v>
      </c>
      <c r="C257" s="19" t="s">
        <v>871</v>
      </c>
      <c r="D257" s="20" t="s">
        <v>1687</v>
      </c>
      <c r="E257" s="21" t="s">
        <v>1688</v>
      </c>
      <c r="F257" s="17" t="s">
        <v>388</v>
      </c>
      <c r="G257" s="22">
        <v>45200000</v>
      </c>
      <c r="H257" s="23" t="s">
        <v>1005</v>
      </c>
      <c r="I257" s="22" t="s">
        <v>1952</v>
      </c>
      <c r="J257" s="23" t="s">
        <v>1953</v>
      </c>
      <c r="K257" s="24"/>
      <c r="L257" s="25">
        <v>42893.67</v>
      </c>
      <c r="M257" s="26" t="s">
        <v>1954</v>
      </c>
      <c r="N257" s="27"/>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c r="DT257" s="28"/>
      <c r="DU257" s="28"/>
      <c r="DV257" s="28"/>
      <c r="DW257" s="28"/>
      <c r="DX257" s="28"/>
      <c r="DY257" s="28"/>
      <c r="DZ257" s="28"/>
      <c r="EA257" s="28"/>
      <c r="EB257" s="28"/>
      <c r="EC257" s="28"/>
      <c r="ED257" s="28"/>
      <c r="EE257" s="28"/>
      <c r="EF257" s="28"/>
      <c r="EG257" s="28"/>
      <c r="EH257" s="28"/>
      <c r="EI257" s="28"/>
      <c r="EJ257" s="28"/>
      <c r="EK257" s="28"/>
      <c r="EL257" s="28"/>
      <c r="EM257" s="28"/>
      <c r="EN257" s="28"/>
      <c r="EO257" s="28"/>
      <c r="EP257" s="28"/>
      <c r="EQ257" s="28"/>
      <c r="ER257" s="28"/>
      <c r="ES257" s="28"/>
      <c r="ET257" s="28"/>
      <c r="EU257" s="28"/>
      <c r="EV257" s="28"/>
      <c r="EW257" s="28"/>
      <c r="EX257" s="28"/>
      <c r="EY257" s="28"/>
      <c r="EZ257" s="28"/>
      <c r="FA257" s="28"/>
      <c r="FB257" s="28"/>
      <c r="FC257" s="28"/>
      <c r="FD257" s="28"/>
      <c r="FE257" s="28"/>
      <c r="FF257" s="28"/>
      <c r="FG257" s="28"/>
      <c r="FH257" s="28"/>
      <c r="FI257" s="28"/>
      <c r="FJ257" s="28"/>
      <c r="FK257" s="28"/>
      <c r="FL257" s="28"/>
      <c r="FM257" s="28"/>
      <c r="FN257" s="28"/>
      <c r="FO257" s="28"/>
      <c r="FP257" s="28"/>
      <c r="FQ257" s="28"/>
      <c r="FR257" s="28"/>
      <c r="FS257" s="28"/>
      <c r="FT257" s="28"/>
      <c r="FU257" s="28"/>
      <c r="FV257" s="28"/>
      <c r="FW257" s="28"/>
      <c r="FX257" s="28"/>
      <c r="FY257" s="28"/>
      <c r="FZ257" s="28"/>
      <c r="GA257" s="28"/>
      <c r="GB257" s="28"/>
      <c r="GC257" s="28"/>
      <c r="GD257" s="28"/>
      <c r="GE257" s="28"/>
      <c r="GF257" s="28"/>
      <c r="GG257" s="28"/>
      <c r="GH257" s="28"/>
      <c r="GI257" s="28"/>
      <c r="GJ257" s="28"/>
      <c r="GK257" s="28"/>
      <c r="GL257" s="28"/>
      <c r="GM257" s="28"/>
      <c r="GN257" s="28"/>
      <c r="GO257" s="28"/>
      <c r="GP257" s="28"/>
      <c r="GQ257" s="28"/>
      <c r="GR257" s="28"/>
      <c r="GS257" s="28"/>
      <c r="GT257" s="28"/>
      <c r="GU257" s="28"/>
      <c r="GV257" s="28"/>
      <c r="GW257" s="28"/>
      <c r="GX257" s="28"/>
      <c r="GY257" s="28"/>
      <c r="GZ257" s="28"/>
      <c r="HA257" s="28"/>
      <c r="HB257" s="28"/>
      <c r="HC257" s="28"/>
      <c r="HD257" s="28"/>
      <c r="HE257" s="28"/>
      <c r="HF257" s="28"/>
      <c r="HG257" s="28"/>
      <c r="HH257" s="28"/>
      <c r="HI257" s="28"/>
      <c r="HJ257" s="28"/>
      <c r="HK257" s="28"/>
      <c r="HL257" s="28"/>
      <c r="HM257" s="28"/>
      <c r="HN257" s="28"/>
      <c r="HO257" s="28"/>
      <c r="HP257" s="28"/>
      <c r="HQ257" s="28"/>
      <c r="HR257" s="28"/>
      <c r="HS257" s="28"/>
      <c r="HT257" s="28"/>
      <c r="HU257" s="28"/>
      <c r="HV257" s="28"/>
      <c r="HW257" s="28"/>
      <c r="HX257" s="28"/>
      <c r="HY257" s="28"/>
      <c r="HZ257" s="28"/>
      <c r="IA257" s="28"/>
      <c r="IB257" s="28"/>
      <c r="IC257" s="28"/>
      <c r="ID257" s="28"/>
      <c r="IE257" s="28"/>
      <c r="IF257" s="28"/>
      <c r="IG257" s="28"/>
      <c r="IH257" s="28"/>
      <c r="II257" s="28"/>
      <c r="IJ257" s="28"/>
      <c r="IK257" s="28"/>
      <c r="IL257" s="28"/>
      <c r="IM257" s="28"/>
    </row>
    <row r="258" spans="1:247" ht="25.5">
      <c r="A258" s="17" t="s">
        <v>1955</v>
      </c>
      <c r="B258" s="18" t="s">
        <v>1946</v>
      </c>
      <c r="C258" s="19" t="s">
        <v>1947</v>
      </c>
      <c r="D258" s="20" t="s">
        <v>1956</v>
      </c>
      <c r="E258" s="21" t="s">
        <v>1957</v>
      </c>
      <c r="F258" s="17" t="s">
        <v>368</v>
      </c>
      <c r="G258" s="22" t="s">
        <v>613</v>
      </c>
      <c r="H258" s="23" t="s">
        <v>614</v>
      </c>
      <c r="I258" s="22" t="s">
        <v>613</v>
      </c>
      <c r="J258" s="23" t="s">
        <v>1958</v>
      </c>
      <c r="K258" s="24"/>
      <c r="L258" s="25">
        <v>3712</v>
      </c>
      <c r="M258" s="26"/>
      <c r="N258" s="27" t="s">
        <v>1959</v>
      </c>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c r="DT258" s="28"/>
      <c r="DU258" s="28"/>
      <c r="DV258" s="28"/>
      <c r="DW258" s="28"/>
      <c r="DX258" s="28"/>
      <c r="DY258" s="28"/>
      <c r="DZ258" s="28"/>
      <c r="EA258" s="28"/>
      <c r="EB258" s="28"/>
      <c r="EC258" s="28"/>
      <c r="ED258" s="28"/>
      <c r="EE258" s="28"/>
      <c r="EF258" s="28"/>
      <c r="EG258" s="28"/>
      <c r="EH258" s="28"/>
      <c r="EI258" s="28"/>
      <c r="EJ258" s="28"/>
      <c r="EK258" s="28"/>
      <c r="EL258" s="28"/>
      <c r="EM258" s="28"/>
      <c r="EN258" s="28"/>
      <c r="EO258" s="28"/>
      <c r="EP258" s="28"/>
      <c r="EQ258" s="28"/>
      <c r="ER258" s="28"/>
      <c r="ES258" s="28"/>
      <c r="ET258" s="28"/>
      <c r="EU258" s="28"/>
      <c r="EV258" s="28"/>
      <c r="EW258" s="28"/>
      <c r="EX258" s="28"/>
      <c r="EY258" s="28"/>
      <c r="EZ258" s="28"/>
      <c r="FA258" s="28"/>
      <c r="FB258" s="28"/>
      <c r="FC258" s="28"/>
      <c r="FD258" s="28"/>
      <c r="FE258" s="28"/>
      <c r="FF258" s="28"/>
      <c r="FG258" s="28"/>
      <c r="FH258" s="28"/>
      <c r="FI258" s="28"/>
      <c r="FJ258" s="28"/>
      <c r="FK258" s="28"/>
      <c r="FL258" s="28"/>
      <c r="FM258" s="28"/>
      <c r="FN258" s="28"/>
      <c r="FO258" s="28"/>
      <c r="FP258" s="28"/>
      <c r="FQ258" s="28"/>
      <c r="FR258" s="28"/>
      <c r="FS258" s="28"/>
      <c r="FT258" s="28"/>
      <c r="FU258" s="28"/>
      <c r="FV258" s="28"/>
      <c r="FW258" s="28"/>
      <c r="FX258" s="28"/>
      <c r="FY258" s="28"/>
      <c r="FZ258" s="28"/>
      <c r="GA258" s="28"/>
      <c r="GB258" s="28"/>
      <c r="GC258" s="28"/>
      <c r="GD258" s="28"/>
      <c r="GE258" s="28"/>
      <c r="GF258" s="28"/>
      <c r="GG258" s="28"/>
      <c r="GH258" s="28"/>
      <c r="GI258" s="28"/>
      <c r="GJ258" s="28"/>
      <c r="GK258" s="28"/>
      <c r="GL258" s="28"/>
      <c r="GM258" s="28"/>
      <c r="GN258" s="28"/>
      <c r="GO258" s="28"/>
      <c r="GP258" s="28"/>
      <c r="GQ258" s="28"/>
      <c r="GR258" s="28"/>
      <c r="GS258" s="28"/>
      <c r="GT258" s="28"/>
      <c r="GU258" s="28"/>
      <c r="GV258" s="28"/>
      <c r="GW258" s="28"/>
      <c r="GX258" s="28"/>
      <c r="GY258" s="28"/>
      <c r="GZ258" s="28"/>
      <c r="HA258" s="28"/>
      <c r="HB258" s="28"/>
      <c r="HC258" s="28"/>
      <c r="HD258" s="28"/>
      <c r="HE258" s="28"/>
      <c r="HF258" s="28"/>
      <c r="HG258" s="28"/>
      <c r="HH258" s="28"/>
      <c r="HI258" s="28"/>
      <c r="HJ258" s="28"/>
      <c r="HK258" s="28"/>
      <c r="HL258" s="28"/>
      <c r="HM258" s="28"/>
      <c r="HN258" s="28"/>
      <c r="HO258" s="28"/>
      <c r="HP258" s="28"/>
      <c r="HQ258" s="28"/>
      <c r="HR258" s="28"/>
      <c r="HS258" s="28"/>
      <c r="HT258" s="28"/>
      <c r="HU258" s="28"/>
      <c r="HV258" s="28"/>
      <c r="HW258" s="28"/>
      <c r="HX258" s="28"/>
      <c r="HY258" s="28"/>
      <c r="HZ258" s="28"/>
      <c r="IA258" s="28"/>
      <c r="IB258" s="28"/>
      <c r="IC258" s="28"/>
      <c r="ID258" s="28"/>
      <c r="IE258" s="28"/>
      <c r="IF258" s="28"/>
      <c r="IG258" s="28"/>
      <c r="IH258" s="28"/>
      <c r="II258" s="28"/>
      <c r="IJ258" s="28"/>
      <c r="IK258" s="28"/>
      <c r="IL258" s="28"/>
      <c r="IM258" s="28"/>
    </row>
    <row r="259" spans="1:247" ht="25.5">
      <c r="A259" s="17" t="s">
        <v>1960</v>
      </c>
      <c r="B259" s="18" t="s">
        <v>1946</v>
      </c>
      <c r="C259" s="19" t="s">
        <v>558</v>
      </c>
      <c r="D259" s="20" t="s">
        <v>1961</v>
      </c>
      <c r="E259" s="21" t="s">
        <v>1962</v>
      </c>
      <c r="F259" s="17" t="s">
        <v>368</v>
      </c>
      <c r="G259" s="22">
        <v>79100000</v>
      </c>
      <c r="H259" s="23" t="s">
        <v>1695</v>
      </c>
      <c r="I259" s="22" t="s">
        <v>1867</v>
      </c>
      <c r="J259" s="23" t="s">
        <v>1963</v>
      </c>
      <c r="K259" s="24"/>
      <c r="L259" s="25">
        <v>26.78</v>
      </c>
      <c r="M259" s="26"/>
      <c r="N259" s="27" t="s">
        <v>1964</v>
      </c>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c r="DJ259" s="28"/>
      <c r="DK259" s="28"/>
      <c r="DL259" s="28"/>
      <c r="DM259" s="28"/>
      <c r="DN259" s="28"/>
      <c r="DO259" s="28"/>
      <c r="DP259" s="28"/>
      <c r="DQ259" s="28"/>
      <c r="DR259" s="28"/>
      <c r="DS259" s="28"/>
      <c r="DT259" s="28"/>
      <c r="DU259" s="28"/>
      <c r="DV259" s="28"/>
      <c r="DW259" s="28"/>
      <c r="DX259" s="28"/>
      <c r="DY259" s="28"/>
      <c r="DZ259" s="28"/>
      <c r="EA259" s="28"/>
      <c r="EB259" s="28"/>
      <c r="EC259" s="28"/>
      <c r="ED259" s="28"/>
      <c r="EE259" s="28"/>
      <c r="EF259" s="28"/>
      <c r="EG259" s="28"/>
      <c r="EH259" s="28"/>
      <c r="EI259" s="28"/>
      <c r="EJ259" s="28"/>
      <c r="EK259" s="28"/>
      <c r="EL259" s="28"/>
      <c r="EM259" s="28"/>
      <c r="EN259" s="28"/>
      <c r="EO259" s="28"/>
      <c r="EP259" s="28"/>
      <c r="EQ259" s="28"/>
      <c r="ER259" s="28"/>
      <c r="ES259" s="28"/>
      <c r="ET259" s="28"/>
      <c r="EU259" s="28"/>
      <c r="EV259" s="28"/>
      <c r="EW259" s="28"/>
      <c r="EX259" s="28"/>
      <c r="EY259" s="28"/>
      <c r="EZ259" s="28"/>
      <c r="FA259" s="28"/>
      <c r="FB259" s="28"/>
      <c r="FC259" s="28"/>
      <c r="FD259" s="28"/>
      <c r="FE259" s="28"/>
      <c r="FF259" s="28"/>
      <c r="FG259" s="28"/>
      <c r="FH259" s="28"/>
      <c r="FI259" s="28"/>
      <c r="FJ259" s="28"/>
      <c r="FK259" s="28"/>
      <c r="FL259" s="28"/>
      <c r="FM259" s="28"/>
      <c r="FN259" s="28"/>
      <c r="FO259" s="28"/>
      <c r="FP259" s="28"/>
      <c r="FQ259" s="28"/>
      <c r="FR259" s="28"/>
      <c r="FS259" s="28"/>
      <c r="FT259" s="28"/>
      <c r="FU259" s="28"/>
      <c r="FV259" s="28"/>
      <c r="FW259" s="28"/>
      <c r="FX259" s="28"/>
      <c r="FY259" s="28"/>
      <c r="FZ259" s="28"/>
      <c r="GA259" s="28"/>
      <c r="GB259" s="28"/>
      <c r="GC259" s="28"/>
      <c r="GD259" s="28"/>
      <c r="GE259" s="28"/>
      <c r="GF259" s="28"/>
      <c r="GG259" s="28"/>
      <c r="GH259" s="28"/>
      <c r="GI259" s="28"/>
      <c r="GJ259" s="28"/>
      <c r="GK259" s="28"/>
      <c r="GL259" s="28"/>
      <c r="GM259" s="28"/>
      <c r="GN259" s="28"/>
      <c r="GO259" s="28"/>
      <c r="GP259" s="28"/>
      <c r="GQ259" s="28"/>
      <c r="GR259" s="28"/>
      <c r="GS259" s="28"/>
      <c r="GT259" s="28"/>
      <c r="GU259" s="28"/>
      <c r="GV259" s="28"/>
      <c r="GW259" s="28"/>
      <c r="GX259" s="28"/>
      <c r="GY259" s="28"/>
      <c r="GZ259" s="28"/>
      <c r="HA259" s="28"/>
      <c r="HB259" s="28"/>
      <c r="HC259" s="28"/>
      <c r="HD259" s="28"/>
      <c r="HE259" s="28"/>
      <c r="HF259" s="28"/>
      <c r="HG259" s="28"/>
      <c r="HH259" s="28"/>
      <c r="HI259" s="28"/>
      <c r="HJ259" s="28"/>
      <c r="HK259" s="28"/>
      <c r="HL259" s="28"/>
      <c r="HM259" s="28"/>
      <c r="HN259" s="28"/>
      <c r="HO259" s="28"/>
      <c r="HP259" s="28"/>
      <c r="HQ259" s="28"/>
      <c r="HR259" s="28"/>
      <c r="HS259" s="28"/>
      <c r="HT259" s="28"/>
      <c r="HU259" s="28"/>
      <c r="HV259" s="28"/>
      <c r="HW259" s="28"/>
      <c r="HX259" s="28"/>
      <c r="HY259" s="28"/>
      <c r="HZ259" s="28"/>
      <c r="IA259" s="28"/>
      <c r="IB259" s="28"/>
      <c r="IC259" s="28"/>
      <c r="ID259" s="28"/>
      <c r="IE259" s="28"/>
      <c r="IF259" s="28"/>
      <c r="IG259" s="28"/>
      <c r="IH259" s="28"/>
      <c r="II259" s="28"/>
      <c r="IJ259" s="28"/>
      <c r="IK259" s="28"/>
      <c r="IL259" s="28"/>
      <c r="IM259" s="28"/>
    </row>
    <row r="260" spans="1:247" ht="51">
      <c r="A260" s="17" t="s">
        <v>1965</v>
      </c>
      <c r="B260" s="18" t="s">
        <v>410</v>
      </c>
      <c r="C260" s="19" t="s">
        <v>1966</v>
      </c>
      <c r="D260" s="20" t="s">
        <v>1967</v>
      </c>
      <c r="E260" s="21" t="s">
        <v>1968</v>
      </c>
      <c r="F260" s="17" t="s">
        <v>388</v>
      </c>
      <c r="G260" s="22" t="s">
        <v>393</v>
      </c>
      <c r="H260" s="23" t="s">
        <v>1005</v>
      </c>
      <c r="I260" s="22" t="s">
        <v>393</v>
      </c>
      <c r="J260" s="23" t="s">
        <v>1969</v>
      </c>
      <c r="K260" s="24"/>
      <c r="L260" s="25">
        <v>293916.06</v>
      </c>
      <c r="M260" s="26" t="s">
        <v>1970</v>
      </c>
      <c r="N260" s="27"/>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c r="DJ260" s="28"/>
      <c r="DK260" s="28"/>
      <c r="DL260" s="28"/>
      <c r="DM260" s="28"/>
      <c r="DN260" s="28"/>
      <c r="DO260" s="28"/>
      <c r="DP260" s="28"/>
      <c r="DQ260" s="28"/>
      <c r="DR260" s="28"/>
      <c r="DS260" s="28"/>
      <c r="DT260" s="28"/>
      <c r="DU260" s="28"/>
      <c r="DV260" s="28"/>
      <c r="DW260" s="28"/>
      <c r="DX260" s="28"/>
      <c r="DY260" s="28"/>
      <c r="DZ260" s="28"/>
      <c r="EA260" s="28"/>
      <c r="EB260" s="28"/>
      <c r="EC260" s="28"/>
      <c r="ED260" s="28"/>
      <c r="EE260" s="28"/>
      <c r="EF260" s="28"/>
      <c r="EG260" s="28"/>
      <c r="EH260" s="28"/>
      <c r="EI260" s="28"/>
      <c r="EJ260" s="28"/>
      <c r="EK260" s="28"/>
      <c r="EL260" s="28"/>
      <c r="EM260" s="28"/>
      <c r="EN260" s="28"/>
      <c r="EO260" s="28"/>
      <c r="EP260" s="28"/>
      <c r="EQ260" s="28"/>
      <c r="ER260" s="28"/>
      <c r="ES260" s="28"/>
      <c r="ET260" s="28"/>
      <c r="EU260" s="28"/>
      <c r="EV260" s="28"/>
      <c r="EW260" s="28"/>
      <c r="EX260" s="28"/>
      <c r="EY260" s="28"/>
      <c r="EZ260" s="28"/>
      <c r="FA260" s="28"/>
      <c r="FB260" s="28"/>
      <c r="FC260" s="28"/>
      <c r="FD260" s="28"/>
      <c r="FE260" s="28"/>
      <c r="FF260" s="28"/>
      <c r="FG260" s="28"/>
      <c r="FH260" s="28"/>
      <c r="FI260" s="28"/>
      <c r="FJ260" s="28"/>
      <c r="FK260" s="28"/>
      <c r="FL260" s="28"/>
      <c r="FM260" s="28"/>
      <c r="FN260" s="28"/>
      <c r="FO260" s="28"/>
      <c r="FP260" s="28"/>
      <c r="FQ260" s="28"/>
      <c r="FR260" s="28"/>
      <c r="FS260" s="28"/>
      <c r="FT260" s="28"/>
      <c r="FU260" s="28"/>
      <c r="FV260" s="28"/>
      <c r="FW260" s="28"/>
      <c r="FX260" s="28"/>
      <c r="FY260" s="28"/>
      <c r="FZ260" s="28"/>
      <c r="GA260" s="28"/>
      <c r="GB260" s="28"/>
      <c r="GC260" s="28"/>
      <c r="GD260" s="28"/>
      <c r="GE260" s="28"/>
      <c r="GF260" s="28"/>
      <c r="GG260" s="28"/>
      <c r="GH260" s="28"/>
      <c r="GI260" s="28"/>
      <c r="GJ260" s="28"/>
      <c r="GK260" s="28"/>
      <c r="GL260" s="28"/>
      <c r="GM260" s="28"/>
      <c r="GN260" s="28"/>
      <c r="GO260" s="28"/>
      <c r="GP260" s="28"/>
      <c r="GQ260" s="28"/>
      <c r="GR260" s="28"/>
      <c r="GS260" s="28"/>
      <c r="GT260" s="28"/>
      <c r="GU260" s="28"/>
      <c r="GV260" s="28"/>
      <c r="GW260" s="28"/>
      <c r="GX260" s="28"/>
      <c r="GY260" s="28"/>
      <c r="GZ260" s="28"/>
      <c r="HA260" s="28"/>
      <c r="HB260" s="28"/>
      <c r="HC260" s="28"/>
      <c r="HD260" s="28"/>
      <c r="HE260" s="28"/>
      <c r="HF260" s="28"/>
      <c r="HG260" s="28"/>
      <c r="HH260" s="28"/>
      <c r="HI260" s="28"/>
      <c r="HJ260" s="28"/>
      <c r="HK260" s="28"/>
      <c r="HL260" s="28"/>
      <c r="HM260" s="28"/>
      <c r="HN260" s="28"/>
      <c r="HO260" s="28"/>
      <c r="HP260" s="28"/>
      <c r="HQ260" s="28"/>
      <c r="HR260" s="28"/>
      <c r="HS260" s="28"/>
      <c r="HT260" s="28"/>
      <c r="HU260" s="28"/>
      <c r="HV260" s="28"/>
      <c r="HW260" s="28"/>
      <c r="HX260" s="28"/>
      <c r="HY260" s="28"/>
      <c r="HZ260" s="28"/>
      <c r="IA260" s="28"/>
      <c r="IB260" s="28"/>
      <c r="IC260" s="28"/>
      <c r="ID260" s="28"/>
      <c r="IE260" s="28"/>
      <c r="IF260" s="28"/>
      <c r="IG260" s="28"/>
      <c r="IH260" s="28"/>
      <c r="II260" s="28"/>
      <c r="IJ260" s="28"/>
      <c r="IK260" s="28"/>
      <c r="IL260" s="28"/>
      <c r="IM260" s="28"/>
    </row>
    <row r="261" spans="1:247" ht="38.25">
      <c r="A261" s="17" t="s">
        <v>1971</v>
      </c>
      <c r="B261" s="18" t="s">
        <v>410</v>
      </c>
      <c r="C261" s="19" t="s">
        <v>1972</v>
      </c>
      <c r="D261" s="20" t="s">
        <v>1973</v>
      </c>
      <c r="E261" s="21" t="s">
        <v>1974</v>
      </c>
      <c r="F261" s="17" t="s">
        <v>388</v>
      </c>
      <c r="G261" s="22">
        <v>45400000</v>
      </c>
      <c r="H261" s="23" t="s">
        <v>1894</v>
      </c>
      <c r="I261" s="22" t="s">
        <v>1975</v>
      </c>
      <c r="J261" s="23" t="s">
        <v>1648</v>
      </c>
      <c r="K261" s="24"/>
      <c r="L261" s="25">
        <v>4829.05</v>
      </c>
      <c r="M261" s="26" t="s">
        <v>1976</v>
      </c>
      <c r="N261" s="27"/>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c r="GF261" s="28"/>
      <c r="GG261" s="28"/>
      <c r="GH261" s="28"/>
      <c r="GI261" s="28"/>
      <c r="GJ261" s="28"/>
      <c r="GK261" s="28"/>
      <c r="GL261" s="28"/>
      <c r="GM261" s="28"/>
      <c r="GN261" s="28"/>
      <c r="GO261" s="28"/>
      <c r="GP261" s="28"/>
      <c r="GQ261" s="28"/>
      <c r="GR261" s="28"/>
      <c r="GS261" s="28"/>
      <c r="GT261" s="28"/>
      <c r="GU261" s="28"/>
      <c r="GV261" s="28"/>
      <c r="GW261" s="28"/>
      <c r="GX261" s="28"/>
      <c r="GY261" s="28"/>
      <c r="GZ261" s="28"/>
      <c r="HA261" s="28"/>
      <c r="HB261" s="28"/>
      <c r="HC261" s="28"/>
      <c r="HD261" s="28"/>
      <c r="HE261" s="28"/>
      <c r="HF261" s="28"/>
      <c r="HG261" s="28"/>
      <c r="HH261" s="28"/>
      <c r="HI261" s="28"/>
      <c r="HJ261" s="28"/>
      <c r="HK261" s="28"/>
      <c r="HL261" s="28"/>
      <c r="HM261" s="28"/>
      <c r="HN261" s="28"/>
      <c r="HO261" s="28"/>
      <c r="HP261" s="28"/>
      <c r="HQ261" s="28"/>
      <c r="HR261" s="28"/>
      <c r="HS261" s="28"/>
      <c r="HT261" s="28"/>
      <c r="HU261" s="28"/>
      <c r="HV261" s="28"/>
      <c r="HW261" s="28"/>
      <c r="HX261" s="28"/>
      <c r="HY261" s="28"/>
      <c r="HZ261" s="28"/>
      <c r="IA261" s="28"/>
      <c r="IB261" s="28"/>
      <c r="IC261" s="28"/>
      <c r="ID261" s="28"/>
      <c r="IE261" s="28"/>
      <c r="IF261" s="28"/>
      <c r="IG261" s="28"/>
      <c r="IH261" s="28"/>
      <c r="II261" s="28"/>
      <c r="IJ261" s="28"/>
      <c r="IK261" s="28"/>
      <c r="IL261" s="28"/>
      <c r="IM261" s="28"/>
    </row>
    <row r="262" spans="1:247" ht="25.5">
      <c r="A262" s="17" t="s">
        <v>1977</v>
      </c>
      <c r="B262" s="18" t="s">
        <v>1978</v>
      </c>
      <c r="C262" s="19" t="s">
        <v>423</v>
      </c>
      <c r="D262" s="20" t="s">
        <v>1657</v>
      </c>
      <c r="E262" s="21" t="s">
        <v>1658</v>
      </c>
      <c r="F262" s="17" t="s">
        <v>369</v>
      </c>
      <c r="G262" s="22">
        <v>44100000</v>
      </c>
      <c r="H262" s="23" t="s">
        <v>1979</v>
      </c>
      <c r="I262" s="22">
        <v>44115900</v>
      </c>
      <c r="J262" s="23" t="s">
        <v>1980</v>
      </c>
      <c r="K262" s="24" t="s">
        <v>1981</v>
      </c>
      <c r="L262" s="25">
        <v>5400</v>
      </c>
      <c r="M262" s="26" t="s">
        <v>1982</v>
      </c>
      <c r="N262" s="27"/>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28"/>
      <c r="IF262" s="28"/>
      <c r="IG262" s="28"/>
      <c r="IH262" s="28"/>
      <c r="II262" s="28"/>
      <c r="IJ262" s="28"/>
      <c r="IK262" s="28"/>
      <c r="IL262" s="28"/>
      <c r="IM262" s="28"/>
    </row>
    <row r="263" spans="1:247" ht="25.5">
      <c r="A263" s="17" t="s">
        <v>1983</v>
      </c>
      <c r="B263" s="18" t="s">
        <v>1978</v>
      </c>
      <c r="C263" s="19" t="s">
        <v>531</v>
      </c>
      <c r="D263" s="20" t="s">
        <v>1941</v>
      </c>
      <c r="E263" s="21" t="s">
        <v>1942</v>
      </c>
      <c r="F263" s="17" t="s">
        <v>369</v>
      </c>
      <c r="G263" s="22">
        <v>44400000</v>
      </c>
      <c r="H263" s="23" t="s">
        <v>1811</v>
      </c>
      <c r="I263" s="22" t="s">
        <v>1984</v>
      </c>
      <c r="J263" s="23" t="s">
        <v>1985</v>
      </c>
      <c r="K263" s="24" t="s">
        <v>1986</v>
      </c>
      <c r="L263" s="25">
        <v>3290</v>
      </c>
      <c r="M263" s="26" t="s">
        <v>1987</v>
      </c>
      <c r="N263" s="27"/>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28"/>
      <c r="GC263" s="28"/>
      <c r="GD263" s="28"/>
      <c r="GE263" s="28"/>
      <c r="GF263" s="28"/>
      <c r="GG263" s="28"/>
      <c r="GH263" s="28"/>
      <c r="GI263" s="28"/>
      <c r="GJ263" s="28"/>
      <c r="GK263" s="28"/>
      <c r="GL263" s="28"/>
      <c r="GM263" s="28"/>
      <c r="GN263" s="28"/>
      <c r="GO263" s="28"/>
      <c r="GP263" s="28"/>
      <c r="GQ263" s="28"/>
      <c r="GR263" s="28"/>
      <c r="GS263" s="28"/>
      <c r="GT263" s="28"/>
      <c r="GU263" s="28"/>
      <c r="GV263" s="28"/>
      <c r="GW263" s="28"/>
      <c r="GX263" s="28"/>
      <c r="GY263" s="28"/>
      <c r="GZ263" s="28"/>
      <c r="HA263" s="28"/>
      <c r="HB263" s="28"/>
      <c r="HC263" s="28"/>
      <c r="HD263" s="28"/>
      <c r="HE263" s="28"/>
      <c r="HF263" s="28"/>
      <c r="HG263" s="28"/>
      <c r="HH263" s="28"/>
      <c r="HI263" s="28"/>
      <c r="HJ263" s="28"/>
      <c r="HK263" s="28"/>
      <c r="HL263" s="28"/>
      <c r="HM263" s="28"/>
      <c r="HN263" s="28"/>
      <c r="HO263" s="28"/>
      <c r="HP263" s="28"/>
      <c r="HQ263" s="28"/>
      <c r="HR263" s="28"/>
      <c r="HS263" s="28"/>
      <c r="HT263" s="28"/>
      <c r="HU263" s="28"/>
      <c r="HV263" s="28"/>
      <c r="HW263" s="28"/>
      <c r="HX263" s="28"/>
      <c r="HY263" s="28"/>
      <c r="HZ263" s="28"/>
      <c r="IA263" s="28"/>
      <c r="IB263" s="28"/>
      <c r="IC263" s="28"/>
      <c r="ID263" s="28"/>
      <c r="IE263" s="28"/>
      <c r="IF263" s="28"/>
      <c r="IG263" s="28"/>
      <c r="IH263" s="28"/>
      <c r="II263" s="28"/>
      <c r="IJ263" s="28"/>
      <c r="IK263" s="28"/>
      <c r="IL263" s="28"/>
      <c r="IM263" s="28"/>
    </row>
    <row r="264" spans="1:247" ht="89.25">
      <c r="A264" s="17" t="s">
        <v>1988</v>
      </c>
      <c r="B264" s="18" t="s">
        <v>1444</v>
      </c>
      <c r="C264" s="19" t="s">
        <v>1899</v>
      </c>
      <c r="D264" s="20" t="s">
        <v>658</v>
      </c>
      <c r="E264" s="21" t="s">
        <v>659</v>
      </c>
      <c r="F264" s="17" t="s">
        <v>369</v>
      </c>
      <c r="G264" s="22">
        <v>44500000</v>
      </c>
      <c r="H264" s="23" t="s">
        <v>608</v>
      </c>
      <c r="I264" s="22" t="s">
        <v>1989</v>
      </c>
      <c r="J264" s="23" t="s">
        <v>1990</v>
      </c>
      <c r="K264" s="24"/>
      <c r="L264" s="25">
        <v>2470</v>
      </c>
      <c r="M264" s="26" t="s">
        <v>1991</v>
      </c>
      <c r="N264" s="27"/>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c r="EV264" s="28"/>
      <c r="EW264" s="28"/>
      <c r="EX264" s="28"/>
      <c r="EY264" s="28"/>
      <c r="EZ264" s="28"/>
      <c r="FA264" s="28"/>
      <c r="FB264" s="28"/>
      <c r="FC264" s="28"/>
      <c r="FD264" s="28"/>
      <c r="FE264" s="28"/>
      <c r="FF264" s="28"/>
      <c r="FG264" s="28"/>
      <c r="FH264" s="28"/>
      <c r="FI264" s="28"/>
      <c r="FJ264" s="28"/>
      <c r="FK264" s="28"/>
      <c r="FL264" s="28"/>
      <c r="FM264" s="28"/>
      <c r="FN264" s="28"/>
      <c r="FO264" s="28"/>
      <c r="FP264" s="28"/>
      <c r="FQ264" s="28"/>
      <c r="FR264" s="28"/>
      <c r="FS264" s="28"/>
      <c r="FT264" s="28"/>
      <c r="FU264" s="28"/>
      <c r="FV264" s="28"/>
      <c r="FW264" s="28"/>
      <c r="FX264" s="28"/>
      <c r="FY264" s="28"/>
      <c r="FZ264" s="28"/>
      <c r="GA264" s="28"/>
      <c r="GB264" s="28"/>
      <c r="GC264" s="28"/>
      <c r="GD264" s="28"/>
      <c r="GE264" s="28"/>
      <c r="GF264" s="28"/>
      <c r="GG264" s="28"/>
      <c r="GH264" s="28"/>
      <c r="GI264" s="28"/>
      <c r="GJ264" s="28"/>
      <c r="GK264" s="28"/>
      <c r="GL264" s="28"/>
      <c r="GM264" s="28"/>
      <c r="GN264" s="28"/>
      <c r="GO264" s="28"/>
      <c r="GP264" s="28"/>
      <c r="GQ264" s="28"/>
      <c r="GR264" s="28"/>
      <c r="GS264" s="28"/>
      <c r="GT264" s="28"/>
      <c r="GU264" s="28"/>
      <c r="GV264" s="28"/>
      <c r="GW264" s="28"/>
      <c r="GX264" s="28"/>
      <c r="GY264" s="28"/>
      <c r="GZ264" s="28"/>
      <c r="HA264" s="28"/>
      <c r="HB264" s="28"/>
      <c r="HC264" s="28"/>
      <c r="HD264" s="28"/>
      <c r="HE264" s="28"/>
      <c r="HF264" s="28"/>
      <c r="HG264" s="28"/>
      <c r="HH264" s="28"/>
      <c r="HI264" s="28"/>
      <c r="HJ264" s="28"/>
      <c r="HK264" s="28"/>
      <c r="HL264" s="28"/>
      <c r="HM264" s="28"/>
      <c r="HN264" s="28"/>
      <c r="HO264" s="28"/>
      <c r="HP264" s="28"/>
      <c r="HQ264" s="28"/>
      <c r="HR264" s="28"/>
      <c r="HS264" s="28"/>
      <c r="HT264" s="28"/>
      <c r="HU264" s="28"/>
      <c r="HV264" s="28"/>
      <c r="HW264" s="28"/>
      <c r="HX264" s="28"/>
      <c r="HY264" s="28"/>
      <c r="HZ264" s="28"/>
      <c r="IA264" s="28"/>
      <c r="IB264" s="28"/>
      <c r="IC264" s="28"/>
      <c r="ID264" s="28"/>
      <c r="IE264" s="28"/>
      <c r="IF264" s="28"/>
      <c r="IG264" s="28"/>
      <c r="IH264" s="28"/>
      <c r="II264" s="28"/>
      <c r="IJ264" s="28"/>
      <c r="IK264" s="28"/>
      <c r="IL264" s="28"/>
      <c r="IM264" s="28"/>
    </row>
    <row r="265" spans="1:247" ht="25.5">
      <c r="A265" s="17" t="s">
        <v>1992</v>
      </c>
      <c r="B265" s="18" t="s">
        <v>1993</v>
      </c>
      <c r="C265" s="19" t="s">
        <v>1716</v>
      </c>
      <c r="D265" s="20" t="s">
        <v>1994</v>
      </c>
      <c r="E265" s="21" t="s">
        <v>1995</v>
      </c>
      <c r="F265" s="17" t="s">
        <v>388</v>
      </c>
      <c r="G265" s="22">
        <v>44200000</v>
      </c>
      <c r="H265" s="23" t="s">
        <v>1659</v>
      </c>
      <c r="I265" s="22" t="s">
        <v>1996</v>
      </c>
      <c r="J265" s="23" t="s">
        <v>1997</v>
      </c>
      <c r="K265" s="24">
        <v>25</v>
      </c>
      <c r="L265" s="25">
        <v>8920</v>
      </c>
      <c r="M265" s="26" t="s">
        <v>1998</v>
      </c>
      <c r="N265" s="27"/>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28"/>
      <c r="GC265" s="28"/>
      <c r="GD265" s="28"/>
      <c r="GE265" s="28"/>
      <c r="GF265" s="28"/>
      <c r="GG265" s="28"/>
      <c r="GH265" s="28"/>
      <c r="GI265" s="28"/>
      <c r="GJ265" s="28"/>
      <c r="GK265" s="28"/>
      <c r="GL265" s="28"/>
      <c r="GM265" s="28"/>
      <c r="GN265" s="28"/>
      <c r="GO265" s="28"/>
      <c r="GP265" s="28"/>
      <c r="GQ265" s="28"/>
      <c r="GR265" s="28"/>
      <c r="GS265" s="28"/>
      <c r="GT265" s="28"/>
      <c r="GU265" s="28"/>
      <c r="GV265" s="28"/>
      <c r="GW265" s="28"/>
      <c r="GX265" s="28"/>
      <c r="GY265" s="28"/>
      <c r="GZ265" s="28"/>
      <c r="HA265" s="28"/>
      <c r="HB265" s="28"/>
      <c r="HC265" s="28"/>
      <c r="HD265" s="28"/>
      <c r="HE265" s="28"/>
      <c r="HF265" s="28"/>
      <c r="HG265" s="28"/>
      <c r="HH265" s="28"/>
      <c r="HI265" s="28"/>
      <c r="HJ265" s="28"/>
      <c r="HK265" s="28"/>
      <c r="HL265" s="28"/>
      <c r="HM265" s="28"/>
      <c r="HN265" s="28"/>
      <c r="HO265" s="28"/>
      <c r="HP265" s="28"/>
      <c r="HQ265" s="28"/>
      <c r="HR265" s="28"/>
      <c r="HS265" s="28"/>
      <c r="HT265" s="28"/>
      <c r="HU265" s="28"/>
      <c r="HV265" s="28"/>
      <c r="HW265" s="28"/>
      <c r="HX265" s="28"/>
      <c r="HY265" s="28"/>
      <c r="HZ265" s="28"/>
      <c r="IA265" s="28"/>
      <c r="IB265" s="28"/>
      <c r="IC265" s="28"/>
      <c r="ID265" s="28"/>
      <c r="IE265" s="28"/>
      <c r="IF265" s="28"/>
      <c r="IG265" s="28"/>
      <c r="IH265" s="28"/>
      <c r="II265" s="28"/>
      <c r="IJ265" s="28"/>
      <c r="IK265" s="28"/>
      <c r="IL265" s="28"/>
      <c r="IM265" s="28"/>
    </row>
    <row r="266" spans="1:247" ht="25.5">
      <c r="A266" s="17" t="s">
        <v>1999</v>
      </c>
      <c r="B266" s="18" t="s">
        <v>2000</v>
      </c>
      <c r="C266" s="19" t="s">
        <v>871</v>
      </c>
      <c r="D266" s="20" t="s">
        <v>2001</v>
      </c>
      <c r="E266" s="21" t="s">
        <v>2002</v>
      </c>
      <c r="F266" s="17" t="s">
        <v>388</v>
      </c>
      <c r="G266" s="22" t="s">
        <v>2003</v>
      </c>
      <c r="H266" s="23" t="s">
        <v>1329</v>
      </c>
      <c r="I266" s="22">
        <v>30125100</v>
      </c>
      <c r="J266" s="23" t="s">
        <v>1348</v>
      </c>
      <c r="K266" s="24"/>
      <c r="L266" s="25">
        <v>28200</v>
      </c>
      <c r="M266" s="26" t="s">
        <v>2004</v>
      </c>
      <c r="N266" s="27"/>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8"/>
      <c r="FJ266" s="28"/>
      <c r="FK266" s="28"/>
      <c r="FL266" s="28"/>
      <c r="FM266" s="28"/>
      <c r="FN266" s="28"/>
      <c r="FO266" s="28"/>
      <c r="FP266" s="28"/>
      <c r="FQ266" s="28"/>
      <c r="FR266" s="28"/>
      <c r="FS266" s="28"/>
      <c r="FT266" s="28"/>
      <c r="FU266" s="28"/>
      <c r="FV266" s="28"/>
      <c r="FW266" s="28"/>
      <c r="FX266" s="28"/>
      <c r="FY266" s="28"/>
      <c r="FZ266" s="28"/>
      <c r="GA266" s="28"/>
      <c r="GB266" s="28"/>
      <c r="GC266" s="28"/>
      <c r="GD266" s="28"/>
      <c r="GE266" s="28"/>
      <c r="GF266" s="28"/>
      <c r="GG266" s="28"/>
      <c r="GH266" s="28"/>
      <c r="GI266" s="28"/>
      <c r="GJ266" s="28"/>
      <c r="GK266" s="28"/>
      <c r="GL266" s="28"/>
      <c r="GM266" s="28"/>
      <c r="GN266" s="28"/>
      <c r="GO266" s="28"/>
      <c r="GP266" s="28"/>
      <c r="GQ266" s="28"/>
      <c r="GR266" s="28"/>
      <c r="GS266" s="28"/>
      <c r="GT266" s="28"/>
      <c r="GU266" s="28"/>
      <c r="GV266" s="28"/>
      <c r="GW266" s="28"/>
      <c r="GX266" s="28"/>
      <c r="GY266" s="28"/>
      <c r="GZ266" s="28"/>
      <c r="HA266" s="28"/>
      <c r="HB266" s="28"/>
      <c r="HC266" s="28"/>
      <c r="HD266" s="28"/>
      <c r="HE266" s="28"/>
      <c r="HF266" s="28"/>
      <c r="HG266" s="28"/>
      <c r="HH266" s="28"/>
      <c r="HI266" s="28"/>
      <c r="HJ266" s="28"/>
      <c r="HK266" s="28"/>
      <c r="HL266" s="28"/>
      <c r="HM266" s="28"/>
      <c r="HN266" s="28"/>
      <c r="HO266" s="28"/>
      <c r="HP266" s="28"/>
      <c r="HQ266" s="28"/>
      <c r="HR266" s="28"/>
      <c r="HS266" s="28"/>
      <c r="HT266" s="28"/>
      <c r="HU266" s="28"/>
      <c r="HV266" s="28"/>
      <c r="HW266" s="28"/>
      <c r="HX266" s="28"/>
      <c r="HY266" s="28"/>
      <c r="HZ266" s="28"/>
      <c r="IA266" s="28"/>
      <c r="IB266" s="28"/>
      <c r="IC266" s="28"/>
      <c r="ID266" s="28"/>
      <c r="IE266" s="28"/>
      <c r="IF266" s="28"/>
      <c r="IG266" s="28"/>
      <c r="IH266" s="28"/>
      <c r="II266" s="28"/>
      <c r="IJ266" s="28"/>
      <c r="IK266" s="28"/>
      <c r="IL266" s="28"/>
      <c r="IM266" s="28"/>
    </row>
    <row r="267" spans="1:247" ht="25.5">
      <c r="A267" s="17" t="s">
        <v>2005</v>
      </c>
      <c r="B267" s="18" t="s">
        <v>759</v>
      </c>
      <c r="C267" s="19" t="s">
        <v>396</v>
      </c>
      <c r="D267" s="20" t="s">
        <v>631</v>
      </c>
      <c r="E267" s="21" t="s">
        <v>632</v>
      </c>
      <c r="F267" s="17" t="s">
        <v>368</v>
      </c>
      <c r="G267" s="22" t="s">
        <v>441</v>
      </c>
      <c r="H267" s="23" t="s">
        <v>442</v>
      </c>
      <c r="I267" s="22" t="s">
        <v>441</v>
      </c>
      <c r="J267" s="23" t="s">
        <v>2006</v>
      </c>
      <c r="K267" s="24">
        <v>10190</v>
      </c>
      <c r="L267" s="25">
        <f>1.88*K267</f>
        <v>19157.2</v>
      </c>
      <c r="M267" s="26"/>
      <c r="N267" s="27" t="s">
        <v>2007</v>
      </c>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c r="EC267" s="28"/>
      <c r="ED267" s="28"/>
      <c r="EE267" s="28"/>
      <c r="EF267" s="28"/>
      <c r="EG267" s="28"/>
      <c r="EH267" s="28"/>
      <c r="EI267" s="28"/>
      <c r="EJ267" s="28"/>
      <c r="EK267" s="28"/>
      <c r="EL267" s="28"/>
      <c r="EM267" s="28"/>
      <c r="EN267" s="28"/>
      <c r="EO267" s="28"/>
      <c r="EP267" s="28"/>
      <c r="EQ267" s="28"/>
      <c r="ER267" s="28"/>
      <c r="ES267" s="28"/>
      <c r="ET267" s="28"/>
      <c r="EU267" s="28"/>
      <c r="EV267" s="28"/>
      <c r="EW267" s="28"/>
      <c r="EX267" s="28"/>
      <c r="EY267" s="28"/>
      <c r="EZ267" s="28"/>
      <c r="FA267" s="28"/>
      <c r="FB267" s="28"/>
      <c r="FC267" s="28"/>
      <c r="FD267" s="28"/>
      <c r="FE267" s="28"/>
      <c r="FF267" s="28"/>
      <c r="FG267" s="28"/>
      <c r="FH267" s="28"/>
      <c r="FI267" s="28"/>
      <c r="FJ267" s="28"/>
      <c r="FK267" s="28"/>
      <c r="FL267" s="28"/>
      <c r="FM267" s="28"/>
      <c r="FN267" s="28"/>
      <c r="FO267" s="28"/>
      <c r="FP267" s="28"/>
      <c r="FQ267" s="28"/>
      <c r="FR267" s="28"/>
      <c r="FS267" s="28"/>
      <c r="FT267" s="28"/>
      <c r="FU267" s="28"/>
      <c r="FV267" s="28"/>
      <c r="FW267" s="28"/>
      <c r="FX267" s="28"/>
      <c r="FY267" s="28"/>
      <c r="FZ267" s="28"/>
      <c r="GA267" s="28"/>
      <c r="GB267" s="28"/>
      <c r="GC267" s="28"/>
      <c r="GD267" s="28"/>
      <c r="GE267" s="28"/>
      <c r="GF267" s="28"/>
      <c r="GG267" s="28"/>
      <c r="GH267" s="28"/>
      <c r="GI267" s="28"/>
      <c r="GJ267" s="28"/>
      <c r="GK267" s="28"/>
      <c r="GL267" s="28"/>
      <c r="GM267" s="28"/>
      <c r="GN267" s="28"/>
      <c r="GO267" s="28"/>
      <c r="GP267" s="28"/>
      <c r="GQ267" s="28"/>
      <c r="GR267" s="28"/>
      <c r="GS267" s="28"/>
      <c r="GT267" s="28"/>
      <c r="GU267" s="28"/>
      <c r="GV267" s="28"/>
      <c r="GW267" s="28"/>
      <c r="GX267" s="28"/>
      <c r="GY267" s="28"/>
      <c r="GZ267" s="28"/>
      <c r="HA267" s="28"/>
      <c r="HB267" s="28"/>
      <c r="HC267" s="28"/>
      <c r="HD267" s="28"/>
      <c r="HE267" s="28"/>
      <c r="HF267" s="28"/>
      <c r="HG267" s="28"/>
      <c r="HH267" s="28"/>
      <c r="HI267" s="28"/>
      <c r="HJ267" s="28"/>
      <c r="HK267" s="28"/>
      <c r="HL267" s="28"/>
      <c r="HM267" s="28"/>
      <c r="HN267" s="28"/>
      <c r="HO267" s="28"/>
      <c r="HP267" s="28"/>
      <c r="HQ267" s="28"/>
      <c r="HR267" s="28"/>
      <c r="HS267" s="28"/>
      <c r="HT267" s="28"/>
      <c r="HU267" s="28"/>
      <c r="HV267" s="28"/>
      <c r="HW267" s="28"/>
      <c r="HX267" s="28"/>
      <c r="HY267" s="28"/>
      <c r="HZ267" s="28"/>
      <c r="IA267" s="28"/>
      <c r="IB267" s="28"/>
      <c r="IC267" s="28"/>
      <c r="ID267" s="28"/>
      <c r="IE267" s="28"/>
      <c r="IF267" s="28"/>
      <c r="IG267" s="28"/>
      <c r="IH267" s="28"/>
      <c r="II267" s="28"/>
      <c r="IJ267" s="28"/>
      <c r="IK267" s="28"/>
      <c r="IL267" s="28"/>
      <c r="IM267" s="28"/>
    </row>
    <row r="268" spans="1:247" ht="25.5">
      <c r="A268" s="17" t="s">
        <v>2008</v>
      </c>
      <c r="B268" s="18" t="s">
        <v>759</v>
      </c>
      <c r="C268" s="19" t="s">
        <v>1947</v>
      </c>
      <c r="D268" s="20" t="s">
        <v>2009</v>
      </c>
      <c r="E268" s="21" t="s">
        <v>2010</v>
      </c>
      <c r="F268" s="17" t="s">
        <v>368</v>
      </c>
      <c r="G268" s="22" t="s">
        <v>613</v>
      </c>
      <c r="H268" s="23" t="s">
        <v>614</v>
      </c>
      <c r="I268" s="22" t="s">
        <v>613</v>
      </c>
      <c r="J268" s="23" t="s">
        <v>614</v>
      </c>
      <c r="K268" s="24"/>
      <c r="L268" s="25">
        <f>4*44.33</f>
        <v>177.32</v>
      </c>
      <c r="M268" s="26"/>
      <c r="N268" s="27" t="s">
        <v>2011</v>
      </c>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28"/>
      <c r="GC268" s="28"/>
      <c r="GD268" s="28"/>
      <c r="GE268" s="28"/>
      <c r="GF268" s="28"/>
      <c r="GG268" s="28"/>
      <c r="GH268" s="28"/>
      <c r="GI268" s="28"/>
      <c r="GJ268" s="28"/>
      <c r="GK268" s="28"/>
      <c r="GL268" s="28"/>
      <c r="GM268" s="28"/>
      <c r="GN268" s="28"/>
      <c r="GO268" s="28"/>
      <c r="GP268" s="28"/>
      <c r="GQ268" s="28"/>
      <c r="GR268" s="28"/>
      <c r="GS268" s="28"/>
      <c r="GT268" s="28"/>
      <c r="GU268" s="28"/>
      <c r="GV268" s="28"/>
      <c r="GW268" s="28"/>
      <c r="GX268" s="28"/>
      <c r="GY268" s="28"/>
      <c r="GZ268" s="28"/>
      <c r="HA268" s="28"/>
      <c r="HB268" s="28"/>
      <c r="HC268" s="28"/>
      <c r="HD268" s="28"/>
      <c r="HE268" s="28"/>
      <c r="HF268" s="28"/>
      <c r="HG268" s="28"/>
      <c r="HH268" s="28"/>
      <c r="HI268" s="28"/>
      <c r="HJ268" s="28"/>
      <c r="HK268" s="28"/>
      <c r="HL268" s="28"/>
      <c r="HM268" s="28"/>
      <c r="HN268" s="28"/>
      <c r="HO268" s="28"/>
      <c r="HP268" s="28"/>
      <c r="HQ268" s="28"/>
      <c r="HR268" s="28"/>
      <c r="HS268" s="28"/>
      <c r="HT268" s="28"/>
      <c r="HU268" s="28"/>
      <c r="HV268" s="28"/>
      <c r="HW268" s="28"/>
      <c r="HX268" s="28"/>
      <c r="HY268" s="28"/>
      <c r="HZ268" s="28"/>
      <c r="IA268" s="28"/>
      <c r="IB268" s="28"/>
      <c r="IC268" s="28"/>
      <c r="ID268" s="28"/>
      <c r="IE268" s="28"/>
      <c r="IF268" s="28"/>
      <c r="IG268" s="28"/>
      <c r="IH268" s="28"/>
      <c r="II268" s="28"/>
      <c r="IJ268" s="28"/>
      <c r="IK268" s="28"/>
      <c r="IL268" s="28"/>
      <c r="IM268" s="28"/>
    </row>
    <row r="269" spans="1:247" ht="38.25">
      <c r="A269" s="17" t="s">
        <v>2012</v>
      </c>
      <c r="B269" s="18" t="s">
        <v>2013</v>
      </c>
      <c r="C269" s="19" t="s">
        <v>871</v>
      </c>
      <c r="D269" s="20" t="s">
        <v>459</v>
      </c>
      <c r="E269" s="21" t="s">
        <v>460</v>
      </c>
      <c r="F269" s="17" t="s">
        <v>369</v>
      </c>
      <c r="G269" s="22">
        <v>22400000</v>
      </c>
      <c r="H269" s="23" t="s">
        <v>453</v>
      </c>
      <c r="I269" s="22" t="s">
        <v>454</v>
      </c>
      <c r="J269" s="23" t="s">
        <v>455</v>
      </c>
      <c r="K269" s="24" t="s">
        <v>2014</v>
      </c>
      <c r="L269" s="25">
        <f>0.116*20000</f>
        <v>2320</v>
      </c>
      <c r="M269" s="26" t="s">
        <v>2015</v>
      </c>
      <c r="N269" s="27"/>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c r="GL269" s="28"/>
      <c r="GM269" s="28"/>
      <c r="GN269" s="28"/>
      <c r="GO269" s="28"/>
      <c r="GP269" s="28"/>
      <c r="GQ269" s="28"/>
      <c r="GR269" s="28"/>
      <c r="GS269" s="28"/>
      <c r="GT269" s="28"/>
      <c r="GU269" s="28"/>
      <c r="GV269" s="28"/>
      <c r="GW269" s="28"/>
      <c r="GX269" s="28"/>
      <c r="GY269" s="28"/>
      <c r="GZ269" s="28"/>
      <c r="HA269" s="28"/>
      <c r="HB269" s="28"/>
      <c r="HC269" s="28"/>
      <c r="HD269" s="28"/>
      <c r="HE269" s="28"/>
      <c r="HF269" s="28"/>
      <c r="HG269" s="28"/>
      <c r="HH269" s="28"/>
      <c r="HI269" s="28"/>
      <c r="HJ269" s="28"/>
      <c r="HK269" s="28"/>
      <c r="HL269" s="28"/>
      <c r="HM269" s="28"/>
      <c r="HN269" s="28"/>
      <c r="HO269" s="28"/>
      <c r="HP269" s="28"/>
      <c r="HQ269" s="28"/>
      <c r="HR269" s="28"/>
      <c r="HS269" s="28"/>
      <c r="HT269" s="28"/>
      <c r="HU269" s="28"/>
      <c r="HV269" s="28"/>
      <c r="HW269" s="28"/>
      <c r="HX269" s="28"/>
      <c r="HY269" s="28"/>
      <c r="HZ269" s="28"/>
      <c r="IA269" s="28"/>
      <c r="IB269" s="28"/>
      <c r="IC269" s="28"/>
      <c r="ID269" s="28"/>
      <c r="IE269" s="28"/>
      <c r="IF269" s="28"/>
      <c r="IG269" s="28"/>
      <c r="IH269" s="28"/>
      <c r="II269" s="28"/>
      <c r="IJ269" s="28"/>
      <c r="IK269" s="28"/>
      <c r="IL269" s="28"/>
      <c r="IM269" s="28"/>
    </row>
    <row r="270" spans="1:247" ht="63.75">
      <c r="A270" s="17" t="s">
        <v>2016</v>
      </c>
      <c r="B270" s="18" t="s">
        <v>2013</v>
      </c>
      <c r="C270" s="19" t="s">
        <v>423</v>
      </c>
      <c r="D270" s="20" t="s">
        <v>2017</v>
      </c>
      <c r="E270" s="21" t="s">
        <v>2018</v>
      </c>
      <c r="F270" s="17" t="s">
        <v>369</v>
      </c>
      <c r="G270" s="22" t="s">
        <v>2019</v>
      </c>
      <c r="H270" s="23" t="s">
        <v>2020</v>
      </c>
      <c r="I270" s="22" t="s">
        <v>2021</v>
      </c>
      <c r="J270" s="23" t="s">
        <v>2022</v>
      </c>
      <c r="K270" s="24"/>
      <c r="L270" s="25">
        <v>20000</v>
      </c>
      <c r="M270" s="26" t="s">
        <v>2023</v>
      </c>
      <c r="N270" s="27"/>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c r="GL270" s="28"/>
      <c r="GM270" s="28"/>
      <c r="GN270" s="28"/>
      <c r="GO270" s="28"/>
      <c r="GP270" s="28"/>
      <c r="GQ270" s="28"/>
      <c r="GR270" s="28"/>
      <c r="GS270" s="28"/>
      <c r="GT270" s="28"/>
      <c r="GU270" s="28"/>
      <c r="GV270" s="28"/>
      <c r="GW270" s="28"/>
      <c r="GX270" s="28"/>
      <c r="GY270" s="28"/>
      <c r="GZ270" s="28"/>
      <c r="HA270" s="28"/>
      <c r="HB270" s="28"/>
      <c r="HC270" s="28"/>
      <c r="HD270" s="28"/>
      <c r="HE270" s="28"/>
      <c r="HF270" s="28"/>
      <c r="HG270" s="28"/>
      <c r="HH270" s="28"/>
      <c r="HI270" s="28"/>
      <c r="HJ270" s="28"/>
      <c r="HK270" s="28"/>
      <c r="HL270" s="28"/>
      <c r="HM270" s="28"/>
      <c r="HN270" s="28"/>
      <c r="HO270" s="28"/>
      <c r="HP270" s="28"/>
      <c r="HQ270" s="28"/>
      <c r="HR270" s="28"/>
      <c r="HS270" s="28"/>
      <c r="HT270" s="28"/>
      <c r="HU270" s="28"/>
      <c r="HV270" s="28"/>
      <c r="HW270" s="28"/>
      <c r="HX270" s="28"/>
      <c r="HY270" s="28"/>
      <c r="HZ270" s="28"/>
      <c r="IA270" s="28"/>
      <c r="IB270" s="28"/>
      <c r="IC270" s="28"/>
      <c r="ID270" s="28"/>
      <c r="IE270" s="28"/>
      <c r="IF270" s="28"/>
      <c r="IG270" s="28"/>
      <c r="IH270" s="28"/>
      <c r="II270" s="28"/>
      <c r="IJ270" s="28"/>
      <c r="IK270" s="28"/>
      <c r="IL270" s="28"/>
      <c r="IM270" s="28"/>
    </row>
    <row r="271" spans="1:247" ht="25.5">
      <c r="A271" s="17" t="s">
        <v>2024</v>
      </c>
      <c r="B271" s="18" t="s">
        <v>2013</v>
      </c>
      <c r="C271" s="19" t="s">
        <v>1686</v>
      </c>
      <c r="D271" s="20" t="s">
        <v>2025</v>
      </c>
      <c r="E271" s="21" t="s">
        <v>2026</v>
      </c>
      <c r="F271" s="17" t="s">
        <v>388</v>
      </c>
      <c r="G271" s="22">
        <v>45300000</v>
      </c>
      <c r="H271" s="23" t="s">
        <v>509</v>
      </c>
      <c r="I271" s="22" t="s">
        <v>403</v>
      </c>
      <c r="J271" s="23" t="s">
        <v>509</v>
      </c>
      <c r="K271" s="24"/>
      <c r="L271" s="25">
        <v>72980.17</v>
      </c>
      <c r="M271" s="26" t="s">
        <v>2027</v>
      </c>
      <c r="N271" s="27"/>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c r="FF271" s="28"/>
      <c r="FG271" s="28"/>
      <c r="FH271" s="28"/>
      <c r="FI271" s="28"/>
      <c r="FJ271" s="28"/>
      <c r="FK271" s="28"/>
      <c r="FL271" s="28"/>
      <c r="FM271" s="28"/>
      <c r="FN271" s="28"/>
      <c r="FO271" s="28"/>
      <c r="FP271" s="28"/>
      <c r="FQ271" s="28"/>
      <c r="FR271" s="28"/>
      <c r="FS271" s="28"/>
      <c r="FT271" s="28"/>
      <c r="FU271" s="28"/>
      <c r="FV271" s="28"/>
      <c r="FW271" s="28"/>
      <c r="FX271" s="28"/>
      <c r="FY271" s="28"/>
      <c r="FZ271" s="28"/>
      <c r="GA271" s="28"/>
      <c r="GB271" s="28"/>
      <c r="GC271" s="28"/>
      <c r="GD271" s="28"/>
      <c r="GE271" s="28"/>
      <c r="GF271" s="28"/>
      <c r="GG271" s="28"/>
      <c r="GH271" s="28"/>
      <c r="GI271" s="28"/>
      <c r="GJ271" s="28"/>
      <c r="GK271" s="28"/>
      <c r="GL271" s="28"/>
      <c r="GM271" s="28"/>
      <c r="GN271" s="28"/>
      <c r="GO271" s="28"/>
      <c r="GP271" s="28"/>
      <c r="GQ271" s="28"/>
      <c r="GR271" s="28"/>
      <c r="GS271" s="28"/>
      <c r="GT271" s="28"/>
      <c r="GU271" s="28"/>
      <c r="GV271" s="28"/>
      <c r="GW271" s="28"/>
      <c r="GX271" s="28"/>
      <c r="GY271" s="28"/>
      <c r="GZ271" s="28"/>
      <c r="HA271" s="28"/>
      <c r="HB271" s="28"/>
      <c r="HC271" s="28"/>
      <c r="HD271" s="28"/>
      <c r="HE271" s="28"/>
      <c r="HF271" s="28"/>
      <c r="HG271" s="28"/>
      <c r="HH271" s="28"/>
      <c r="HI271" s="28"/>
      <c r="HJ271" s="28"/>
      <c r="HK271" s="28"/>
      <c r="HL271" s="28"/>
      <c r="HM271" s="28"/>
      <c r="HN271" s="28"/>
      <c r="HO271" s="28"/>
      <c r="HP271" s="28"/>
      <c r="HQ271" s="28"/>
      <c r="HR271" s="28"/>
      <c r="HS271" s="28"/>
      <c r="HT271" s="28"/>
      <c r="HU271" s="28"/>
      <c r="HV271" s="28"/>
      <c r="HW271" s="28"/>
      <c r="HX271" s="28"/>
      <c r="HY271" s="28"/>
      <c r="HZ271" s="28"/>
      <c r="IA271" s="28"/>
      <c r="IB271" s="28"/>
      <c r="IC271" s="28"/>
      <c r="ID271" s="28"/>
      <c r="IE271" s="28"/>
      <c r="IF271" s="28"/>
      <c r="IG271" s="28"/>
      <c r="IH271" s="28"/>
      <c r="II271" s="28"/>
      <c r="IJ271" s="28"/>
      <c r="IK271" s="28"/>
      <c r="IL271" s="28"/>
      <c r="IM271" s="28"/>
    </row>
    <row r="272" spans="1:247" ht="38.25">
      <c r="A272" s="17" t="s">
        <v>2028</v>
      </c>
      <c r="B272" s="18" t="s">
        <v>2029</v>
      </c>
      <c r="C272" s="19" t="s">
        <v>1716</v>
      </c>
      <c r="D272" s="20" t="s">
        <v>931</v>
      </c>
      <c r="E272" s="21" t="s">
        <v>932</v>
      </c>
      <c r="F272" s="17" t="s">
        <v>388</v>
      </c>
      <c r="G272" s="22">
        <v>18200000</v>
      </c>
      <c r="H272" s="23" t="s">
        <v>1068</v>
      </c>
      <c r="I272" s="22" t="s">
        <v>933</v>
      </c>
      <c r="J272" s="23" t="s">
        <v>2030</v>
      </c>
      <c r="K272" s="24"/>
      <c r="L272" s="25">
        <v>109000</v>
      </c>
      <c r="M272" s="26" t="s">
        <v>2031</v>
      </c>
      <c r="N272" s="27"/>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c r="DJ272" s="28"/>
      <c r="DK272" s="28"/>
      <c r="DL272" s="28"/>
      <c r="DM272" s="28"/>
      <c r="DN272" s="28"/>
      <c r="DO272" s="28"/>
      <c r="DP272" s="28"/>
      <c r="DQ272" s="28"/>
      <c r="DR272" s="28"/>
      <c r="DS272" s="28"/>
      <c r="DT272" s="28"/>
      <c r="DU272" s="28"/>
      <c r="DV272" s="28"/>
      <c r="DW272" s="28"/>
      <c r="DX272" s="28"/>
      <c r="DY272" s="28"/>
      <c r="DZ272" s="28"/>
      <c r="EA272" s="28"/>
      <c r="EB272" s="28"/>
      <c r="EC272" s="28"/>
      <c r="ED272" s="28"/>
      <c r="EE272" s="28"/>
      <c r="EF272" s="28"/>
      <c r="EG272" s="28"/>
      <c r="EH272" s="28"/>
      <c r="EI272" s="28"/>
      <c r="EJ272" s="28"/>
      <c r="EK272" s="28"/>
      <c r="EL272" s="28"/>
      <c r="EM272" s="28"/>
      <c r="EN272" s="28"/>
      <c r="EO272" s="28"/>
      <c r="EP272" s="28"/>
      <c r="EQ272" s="28"/>
      <c r="ER272" s="28"/>
      <c r="ES272" s="28"/>
      <c r="ET272" s="28"/>
      <c r="EU272" s="28"/>
      <c r="EV272" s="28"/>
      <c r="EW272" s="28"/>
      <c r="EX272" s="28"/>
      <c r="EY272" s="28"/>
      <c r="EZ272" s="28"/>
      <c r="FA272" s="28"/>
      <c r="FB272" s="28"/>
      <c r="FC272" s="28"/>
      <c r="FD272" s="28"/>
      <c r="FE272" s="28"/>
      <c r="FF272" s="28"/>
      <c r="FG272" s="28"/>
      <c r="FH272" s="28"/>
      <c r="FI272" s="28"/>
      <c r="FJ272" s="28"/>
      <c r="FK272" s="28"/>
      <c r="FL272" s="28"/>
      <c r="FM272" s="28"/>
      <c r="FN272" s="28"/>
      <c r="FO272" s="28"/>
      <c r="FP272" s="28"/>
      <c r="FQ272" s="28"/>
      <c r="FR272" s="28"/>
      <c r="FS272" s="28"/>
      <c r="FT272" s="28"/>
      <c r="FU272" s="28"/>
      <c r="FV272" s="28"/>
      <c r="FW272" s="28"/>
      <c r="FX272" s="28"/>
      <c r="FY272" s="28"/>
      <c r="FZ272" s="28"/>
      <c r="GA272" s="28"/>
      <c r="GB272" s="28"/>
      <c r="GC272" s="28"/>
      <c r="GD272" s="28"/>
      <c r="GE272" s="28"/>
      <c r="GF272" s="28"/>
      <c r="GG272" s="28"/>
      <c r="GH272" s="28"/>
      <c r="GI272" s="28"/>
      <c r="GJ272" s="28"/>
      <c r="GK272" s="28"/>
      <c r="GL272" s="28"/>
      <c r="GM272" s="28"/>
      <c r="GN272" s="28"/>
      <c r="GO272" s="28"/>
      <c r="GP272" s="28"/>
      <c r="GQ272" s="28"/>
      <c r="GR272" s="28"/>
      <c r="GS272" s="28"/>
      <c r="GT272" s="28"/>
      <c r="GU272" s="28"/>
      <c r="GV272" s="28"/>
      <c r="GW272" s="28"/>
      <c r="GX272" s="28"/>
      <c r="GY272" s="28"/>
      <c r="GZ272" s="28"/>
      <c r="HA272" s="28"/>
      <c r="HB272" s="28"/>
      <c r="HC272" s="28"/>
      <c r="HD272" s="28"/>
      <c r="HE272" s="28"/>
      <c r="HF272" s="28"/>
      <c r="HG272" s="28"/>
      <c r="HH272" s="28"/>
      <c r="HI272" s="28"/>
      <c r="HJ272" s="28"/>
      <c r="HK272" s="28"/>
      <c r="HL272" s="28"/>
      <c r="HM272" s="28"/>
      <c r="HN272" s="28"/>
      <c r="HO272" s="28"/>
      <c r="HP272" s="28"/>
      <c r="HQ272" s="28"/>
      <c r="HR272" s="28"/>
      <c r="HS272" s="28"/>
      <c r="HT272" s="28"/>
      <c r="HU272" s="28"/>
      <c r="HV272" s="28"/>
      <c r="HW272" s="28"/>
      <c r="HX272" s="28"/>
      <c r="HY272" s="28"/>
      <c r="HZ272" s="28"/>
      <c r="IA272" s="28"/>
      <c r="IB272" s="28"/>
      <c r="IC272" s="28"/>
      <c r="ID272" s="28"/>
      <c r="IE272" s="28"/>
      <c r="IF272" s="28"/>
      <c r="IG272" s="28"/>
      <c r="IH272" s="28"/>
      <c r="II272" s="28"/>
      <c r="IJ272" s="28"/>
      <c r="IK272" s="28"/>
      <c r="IL272" s="28"/>
      <c r="IM272" s="28"/>
    </row>
    <row r="273" spans="1:247" ht="25.5">
      <c r="A273" s="17" t="s">
        <v>2032</v>
      </c>
      <c r="B273" s="18" t="s">
        <v>2029</v>
      </c>
      <c r="C273" s="19" t="s">
        <v>871</v>
      </c>
      <c r="D273" s="20" t="s">
        <v>1313</v>
      </c>
      <c r="E273" s="21" t="s">
        <v>1314</v>
      </c>
      <c r="F273" s="17" t="s">
        <v>388</v>
      </c>
      <c r="G273" s="22">
        <v>30200000</v>
      </c>
      <c r="H273" s="23" t="s">
        <v>653</v>
      </c>
      <c r="I273" s="22" t="s">
        <v>2033</v>
      </c>
      <c r="J273" s="23" t="s">
        <v>2034</v>
      </c>
      <c r="K273" s="24" t="s">
        <v>1861</v>
      </c>
      <c r="L273" s="25">
        <v>6500</v>
      </c>
      <c r="M273" s="26" t="s">
        <v>2035</v>
      </c>
      <c r="N273" s="27"/>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28"/>
      <c r="EE273" s="28"/>
      <c r="EF273" s="28"/>
      <c r="EG273" s="28"/>
      <c r="EH273" s="28"/>
      <c r="EI273" s="28"/>
      <c r="EJ273" s="28"/>
      <c r="EK273" s="28"/>
      <c r="EL273" s="28"/>
      <c r="EM273" s="28"/>
      <c r="EN273" s="28"/>
      <c r="EO273" s="28"/>
      <c r="EP273" s="28"/>
      <c r="EQ273" s="28"/>
      <c r="ER273" s="28"/>
      <c r="ES273" s="28"/>
      <c r="ET273" s="28"/>
      <c r="EU273" s="28"/>
      <c r="EV273" s="28"/>
      <c r="EW273" s="28"/>
      <c r="EX273" s="28"/>
      <c r="EY273" s="28"/>
      <c r="EZ273" s="28"/>
      <c r="FA273" s="28"/>
      <c r="FB273" s="28"/>
      <c r="FC273" s="28"/>
      <c r="FD273" s="28"/>
      <c r="FE273" s="28"/>
      <c r="FF273" s="28"/>
      <c r="FG273" s="28"/>
      <c r="FH273" s="28"/>
      <c r="FI273" s="28"/>
      <c r="FJ273" s="28"/>
      <c r="FK273" s="28"/>
      <c r="FL273" s="28"/>
      <c r="FM273" s="28"/>
      <c r="FN273" s="28"/>
      <c r="FO273" s="28"/>
      <c r="FP273" s="28"/>
      <c r="FQ273" s="28"/>
      <c r="FR273" s="28"/>
      <c r="FS273" s="28"/>
      <c r="FT273" s="28"/>
      <c r="FU273" s="28"/>
      <c r="FV273" s="28"/>
      <c r="FW273" s="28"/>
      <c r="FX273" s="28"/>
      <c r="FY273" s="28"/>
      <c r="FZ273" s="28"/>
      <c r="GA273" s="28"/>
      <c r="GB273" s="28"/>
      <c r="GC273" s="28"/>
      <c r="GD273" s="28"/>
      <c r="GE273" s="28"/>
      <c r="GF273" s="28"/>
      <c r="GG273" s="28"/>
      <c r="GH273" s="28"/>
      <c r="GI273" s="28"/>
      <c r="GJ273" s="28"/>
      <c r="GK273" s="28"/>
      <c r="GL273" s="28"/>
      <c r="GM273" s="28"/>
      <c r="GN273" s="28"/>
      <c r="GO273" s="28"/>
      <c r="GP273" s="28"/>
      <c r="GQ273" s="28"/>
      <c r="GR273" s="28"/>
      <c r="GS273" s="28"/>
      <c r="GT273" s="28"/>
      <c r="GU273" s="28"/>
      <c r="GV273" s="28"/>
      <c r="GW273" s="28"/>
      <c r="GX273" s="28"/>
      <c r="GY273" s="28"/>
      <c r="GZ273" s="28"/>
      <c r="HA273" s="28"/>
      <c r="HB273" s="28"/>
      <c r="HC273" s="28"/>
      <c r="HD273" s="28"/>
      <c r="HE273" s="28"/>
      <c r="HF273" s="28"/>
      <c r="HG273" s="28"/>
      <c r="HH273" s="28"/>
      <c r="HI273" s="28"/>
      <c r="HJ273" s="28"/>
      <c r="HK273" s="28"/>
      <c r="HL273" s="28"/>
      <c r="HM273" s="28"/>
      <c r="HN273" s="28"/>
      <c r="HO273" s="28"/>
      <c r="HP273" s="28"/>
      <c r="HQ273" s="28"/>
      <c r="HR273" s="28"/>
      <c r="HS273" s="28"/>
      <c r="HT273" s="28"/>
      <c r="HU273" s="28"/>
      <c r="HV273" s="28"/>
      <c r="HW273" s="28"/>
      <c r="HX273" s="28"/>
      <c r="HY273" s="28"/>
      <c r="HZ273" s="28"/>
      <c r="IA273" s="28"/>
      <c r="IB273" s="28"/>
      <c r="IC273" s="28"/>
      <c r="ID273" s="28"/>
      <c r="IE273" s="28"/>
      <c r="IF273" s="28"/>
      <c r="IG273" s="28"/>
      <c r="IH273" s="28"/>
      <c r="II273" s="28"/>
      <c r="IJ273" s="28"/>
      <c r="IK273" s="28"/>
      <c r="IL273" s="28"/>
      <c r="IM273" s="28"/>
    </row>
    <row r="274" spans="1:247" ht="30">
      <c r="A274" s="17" t="s">
        <v>2036</v>
      </c>
      <c r="B274" s="18" t="s">
        <v>2037</v>
      </c>
      <c r="C274" s="19" t="s">
        <v>1947</v>
      </c>
      <c r="D274" s="20" t="s">
        <v>959</v>
      </c>
      <c r="E274" s="21" t="s">
        <v>960</v>
      </c>
      <c r="F274" s="17" t="s">
        <v>368</v>
      </c>
      <c r="G274" s="22" t="s">
        <v>961</v>
      </c>
      <c r="H274" s="23" t="s">
        <v>962</v>
      </c>
      <c r="I274" s="22" t="s">
        <v>961</v>
      </c>
      <c r="J274" s="23" t="s">
        <v>1599</v>
      </c>
      <c r="K274" s="24"/>
      <c r="L274" s="25">
        <v>308</v>
      </c>
      <c r="M274" s="26"/>
      <c r="N274" s="27" t="s">
        <v>2038</v>
      </c>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c r="GL274" s="28"/>
      <c r="GM274" s="28"/>
      <c r="GN274" s="28"/>
      <c r="GO274" s="28"/>
      <c r="GP274" s="28"/>
      <c r="GQ274" s="28"/>
      <c r="GR274" s="28"/>
      <c r="GS274" s="28"/>
      <c r="GT274" s="28"/>
      <c r="GU274" s="28"/>
      <c r="GV274" s="28"/>
      <c r="GW274" s="28"/>
      <c r="GX274" s="28"/>
      <c r="GY274" s="28"/>
      <c r="GZ274" s="28"/>
      <c r="HA274" s="28"/>
      <c r="HB274" s="28"/>
      <c r="HC274" s="28"/>
      <c r="HD274" s="28"/>
      <c r="HE274" s="28"/>
      <c r="HF274" s="28"/>
      <c r="HG274" s="28"/>
      <c r="HH274" s="28"/>
      <c r="HI274" s="28"/>
      <c r="HJ274" s="28"/>
      <c r="HK274" s="28"/>
      <c r="HL274" s="28"/>
      <c r="HM274" s="28"/>
      <c r="HN274" s="28"/>
      <c r="HO274" s="28"/>
      <c r="HP274" s="28"/>
      <c r="HQ274" s="28"/>
      <c r="HR274" s="28"/>
      <c r="HS274" s="28"/>
      <c r="HT274" s="28"/>
      <c r="HU274" s="28"/>
      <c r="HV274" s="28"/>
      <c r="HW274" s="28"/>
      <c r="HX274" s="28"/>
      <c r="HY274" s="28"/>
      <c r="HZ274" s="28"/>
      <c r="IA274" s="28"/>
      <c r="IB274" s="28"/>
      <c r="IC274" s="28"/>
      <c r="ID274" s="28"/>
      <c r="IE274" s="28"/>
      <c r="IF274" s="28"/>
      <c r="IG274" s="28"/>
      <c r="IH274" s="28"/>
      <c r="II274" s="28"/>
      <c r="IJ274" s="28"/>
      <c r="IK274" s="28"/>
      <c r="IL274" s="28"/>
      <c r="IM274" s="28"/>
    </row>
    <row r="275" spans="1:247" ht="38.25">
      <c r="A275" s="17" t="s">
        <v>2039</v>
      </c>
      <c r="B275" s="18" t="s">
        <v>2037</v>
      </c>
      <c r="C275" s="19" t="s">
        <v>871</v>
      </c>
      <c r="D275" s="20" t="s">
        <v>2040</v>
      </c>
      <c r="E275" s="21" t="s">
        <v>2041</v>
      </c>
      <c r="F275" s="17" t="s">
        <v>368</v>
      </c>
      <c r="G275" s="22">
        <v>38800000</v>
      </c>
      <c r="H275" s="23" t="s">
        <v>1211</v>
      </c>
      <c r="I275" s="22" t="s">
        <v>1212</v>
      </c>
      <c r="J275" s="23" t="s">
        <v>2042</v>
      </c>
      <c r="K275" s="24"/>
      <c r="L275" s="25">
        <v>650</v>
      </c>
      <c r="M275" s="26"/>
      <c r="N275" s="27" t="s">
        <v>2043</v>
      </c>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c r="EV275" s="28"/>
      <c r="EW275" s="28"/>
      <c r="EX275" s="28"/>
      <c r="EY275" s="28"/>
      <c r="EZ275" s="28"/>
      <c r="FA275" s="28"/>
      <c r="FB275" s="28"/>
      <c r="FC275" s="28"/>
      <c r="FD275" s="28"/>
      <c r="FE275" s="28"/>
      <c r="FF275" s="28"/>
      <c r="FG275" s="28"/>
      <c r="FH275" s="28"/>
      <c r="FI275" s="28"/>
      <c r="FJ275" s="28"/>
      <c r="FK275" s="28"/>
      <c r="FL275" s="28"/>
      <c r="FM275" s="28"/>
      <c r="FN275" s="28"/>
      <c r="FO275" s="28"/>
      <c r="FP275" s="28"/>
      <c r="FQ275" s="28"/>
      <c r="FR275" s="28"/>
      <c r="FS275" s="28"/>
      <c r="FT275" s="28"/>
      <c r="FU275" s="28"/>
      <c r="FV275" s="28"/>
      <c r="FW275" s="28"/>
      <c r="FX275" s="28"/>
      <c r="FY275" s="28"/>
      <c r="FZ275" s="28"/>
      <c r="GA275" s="28"/>
      <c r="GB275" s="28"/>
      <c r="GC275" s="28"/>
      <c r="GD275" s="28"/>
      <c r="GE275" s="28"/>
      <c r="GF275" s="28"/>
      <c r="GG275" s="28"/>
      <c r="GH275" s="28"/>
      <c r="GI275" s="28"/>
      <c r="GJ275" s="28"/>
      <c r="GK275" s="28"/>
      <c r="GL275" s="28"/>
      <c r="GM275" s="28"/>
      <c r="GN275" s="28"/>
      <c r="GO275" s="28"/>
      <c r="GP275" s="28"/>
      <c r="GQ275" s="28"/>
      <c r="GR275" s="28"/>
      <c r="GS275" s="28"/>
      <c r="GT275" s="28"/>
      <c r="GU275" s="28"/>
      <c r="GV275" s="28"/>
      <c r="GW275" s="28"/>
      <c r="GX275" s="28"/>
      <c r="GY275" s="28"/>
      <c r="GZ275" s="28"/>
      <c r="HA275" s="28"/>
      <c r="HB275" s="28"/>
      <c r="HC275" s="28"/>
      <c r="HD275" s="28"/>
      <c r="HE275" s="28"/>
      <c r="HF275" s="28"/>
      <c r="HG275" s="28"/>
      <c r="HH275" s="28"/>
      <c r="HI275" s="28"/>
      <c r="HJ275" s="28"/>
      <c r="HK275" s="28"/>
      <c r="HL275" s="28"/>
      <c r="HM275" s="28"/>
      <c r="HN275" s="28"/>
      <c r="HO275" s="28"/>
      <c r="HP275" s="28"/>
      <c r="HQ275" s="28"/>
      <c r="HR275" s="28"/>
      <c r="HS275" s="28"/>
      <c r="HT275" s="28"/>
      <c r="HU275" s="28"/>
      <c r="HV275" s="28"/>
      <c r="HW275" s="28"/>
      <c r="HX275" s="28"/>
      <c r="HY275" s="28"/>
      <c r="HZ275" s="28"/>
      <c r="IA275" s="28"/>
      <c r="IB275" s="28"/>
      <c r="IC275" s="28"/>
      <c r="ID275" s="28"/>
      <c r="IE275" s="28"/>
      <c r="IF275" s="28"/>
      <c r="IG275" s="28"/>
      <c r="IH275" s="28"/>
      <c r="II275" s="28"/>
      <c r="IJ275" s="28"/>
      <c r="IK275" s="28"/>
      <c r="IL275" s="28"/>
      <c r="IM275" s="28"/>
    </row>
    <row r="276" spans="1:247" ht="25.5">
      <c r="A276" s="17" t="s">
        <v>2044</v>
      </c>
      <c r="B276" s="18" t="s">
        <v>2037</v>
      </c>
      <c r="C276" s="19" t="s">
        <v>871</v>
      </c>
      <c r="D276" s="20" t="s">
        <v>1853</v>
      </c>
      <c r="E276" s="21" t="s">
        <v>1854</v>
      </c>
      <c r="F276" s="17" t="s">
        <v>369</v>
      </c>
      <c r="G276" s="22">
        <v>44400000</v>
      </c>
      <c r="H276" s="23" t="s">
        <v>1811</v>
      </c>
      <c r="I276" s="22">
        <v>44400000</v>
      </c>
      <c r="J276" s="23" t="s">
        <v>1811</v>
      </c>
      <c r="K276" s="24" t="s">
        <v>1636</v>
      </c>
      <c r="L276" s="25">
        <v>4560</v>
      </c>
      <c r="M276" s="26" t="s">
        <v>2045</v>
      </c>
      <c r="N276" s="27"/>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8"/>
      <c r="FJ276" s="28"/>
      <c r="FK276" s="28"/>
      <c r="FL276" s="28"/>
      <c r="FM276" s="28"/>
      <c r="FN276" s="28"/>
      <c r="FO276" s="28"/>
      <c r="FP276" s="28"/>
      <c r="FQ276" s="28"/>
      <c r="FR276" s="28"/>
      <c r="FS276" s="28"/>
      <c r="FT276" s="28"/>
      <c r="FU276" s="28"/>
      <c r="FV276" s="28"/>
      <c r="FW276" s="28"/>
      <c r="FX276" s="28"/>
      <c r="FY276" s="28"/>
      <c r="FZ276" s="28"/>
      <c r="GA276" s="28"/>
      <c r="GB276" s="28"/>
      <c r="GC276" s="28"/>
      <c r="GD276" s="28"/>
      <c r="GE276" s="28"/>
      <c r="GF276" s="28"/>
      <c r="GG276" s="28"/>
      <c r="GH276" s="28"/>
      <c r="GI276" s="28"/>
      <c r="GJ276" s="28"/>
      <c r="GK276" s="28"/>
      <c r="GL276" s="28"/>
      <c r="GM276" s="28"/>
      <c r="GN276" s="28"/>
      <c r="GO276" s="28"/>
      <c r="GP276" s="28"/>
      <c r="GQ276" s="28"/>
      <c r="GR276" s="28"/>
      <c r="GS276" s="28"/>
      <c r="GT276" s="28"/>
      <c r="GU276" s="28"/>
      <c r="GV276" s="28"/>
      <c r="GW276" s="28"/>
      <c r="GX276" s="28"/>
      <c r="GY276" s="28"/>
      <c r="GZ276" s="28"/>
      <c r="HA276" s="28"/>
      <c r="HB276" s="28"/>
      <c r="HC276" s="28"/>
      <c r="HD276" s="28"/>
      <c r="HE276" s="28"/>
      <c r="HF276" s="28"/>
      <c r="HG276" s="28"/>
      <c r="HH276" s="28"/>
      <c r="HI276" s="28"/>
      <c r="HJ276" s="28"/>
      <c r="HK276" s="28"/>
      <c r="HL276" s="28"/>
      <c r="HM276" s="28"/>
      <c r="HN276" s="28"/>
      <c r="HO276" s="28"/>
      <c r="HP276" s="28"/>
      <c r="HQ276" s="28"/>
      <c r="HR276" s="28"/>
      <c r="HS276" s="28"/>
      <c r="HT276" s="28"/>
      <c r="HU276" s="28"/>
      <c r="HV276" s="28"/>
      <c r="HW276" s="28"/>
      <c r="HX276" s="28"/>
      <c r="HY276" s="28"/>
      <c r="HZ276" s="28"/>
      <c r="IA276" s="28"/>
      <c r="IB276" s="28"/>
      <c r="IC276" s="28"/>
      <c r="ID276" s="28"/>
      <c r="IE276" s="28"/>
      <c r="IF276" s="28"/>
      <c r="IG276" s="28"/>
      <c r="IH276" s="28"/>
      <c r="II276" s="28"/>
      <c r="IJ276" s="28"/>
      <c r="IK276" s="28"/>
      <c r="IL276" s="28"/>
      <c r="IM276" s="28"/>
    </row>
    <row r="277" spans="1:247" ht="25.5">
      <c r="A277" s="17" t="s">
        <v>2046</v>
      </c>
      <c r="B277" s="18" t="s">
        <v>2047</v>
      </c>
      <c r="C277" s="19" t="s">
        <v>2048</v>
      </c>
      <c r="D277" s="20" t="s">
        <v>2049</v>
      </c>
      <c r="E277" s="21" t="s">
        <v>2050</v>
      </c>
      <c r="F277" s="17" t="s">
        <v>368</v>
      </c>
      <c r="G277" s="22" t="s">
        <v>707</v>
      </c>
      <c r="H277" s="23" t="s">
        <v>708</v>
      </c>
      <c r="I277" s="22" t="s">
        <v>709</v>
      </c>
      <c r="J277" s="23" t="s">
        <v>2051</v>
      </c>
      <c r="K277" s="24"/>
      <c r="L277" s="25">
        <v>300</v>
      </c>
      <c r="M277" s="26"/>
      <c r="N277" s="27" t="s">
        <v>2052</v>
      </c>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c r="GL277" s="28"/>
      <c r="GM277" s="28"/>
      <c r="GN277" s="28"/>
      <c r="GO277" s="28"/>
      <c r="GP277" s="28"/>
      <c r="GQ277" s="28"/>
      <c r="GR277" s="28"/>
      <c r="GS277" s="28"/>
      <c r="GT277" s="28"/>
      <c r="GU277" s="28"/>
      <c r="GV277" s="28"/>
      <c r="GW277" s="28"/>
      <c r="GX277" s="28"/>
      <c r="GY277" s="28"/>
      <c r="GZ277" s="28"/>
      <c r="HA277" s="28"/>
      <c r="HB277" s="28"/>
      <c r="HC277" s="28"/>
      <c r="HD277" s="28"/>
      <c r="HE277" s="28"/>
      <c r="HF277" s="28"/>
      <c r="HG277" s="28"/>
      <c r="HH277" s="28"/>
      <c r="HI277" s="28"/>
      <c r="HJ277" s="28"/>
      <c r="HK277" s="28"/>
      <c r="HL277" s="28"/>
      <c r="HM277" s="28"/>
      <c r="HN277" s="28"/>
      <c r="HO277" s="28"/>
      <c r="HP277" s="28"/>
      <c r="HQ277" s="28"/>
      <c r="HR277" s="28"/>
      <c r="HS277" s="28"/>
      <c r="HT277" s="28"/>
      <c r="HU277" s="28"/>
      <c r="HV277" s="28"/>
      <c r="HW277" s="28"/>
      <c r="HX277" s="28"/>
      <c r="HY277" s="28"/>
      <c r="HZ277" s="28"/>
      <c r="IA277" s="28"/>
      <c r="IB277" s="28"/>
      <c r="IC277" s="28"/>
      <c r="ID277" s="28"/>
      <c r="IE277" s="28"/>
      <c r="IF277" s="28"/>
      <c r="IG277" s="28"/>
      <c r="IH277" s="28"/>
      <c r="II277" s="28"/>
      <c r="IJ277" s="28"/>
      <c r="IK277" s="28"/>
      <c r="IL277" s="28"/>
      <c r="IM277" s="28"/>
    </row>
    <row r="278" spans="1:247" ht="25.5">
      <c r="A278" s="17" t="s">
        <v>2053</v>
      </c>
      <c r="B278" s="18" t="s">
        <v>2054</v>
      </c>
      <c r="C278" s="19" t="s">
        <v>396</v>
      </c>
      <c r="D278" s="20" t="s">
        <v>2055</v>
      </c>
      <c r="E278" s="21" t="s">
        <v>2056</v>
      </c>
      <c r="F278" s="17" t="s">
        <v>368</v>
      </c>
      <c r="G278" s="22" t="s">
        <v>503</v>
      </c>
      <c r="H278" s="23" t="s">
        <v>1566</v>
      </c>
      <c r="I278" s="22" t="s">
        <v>503</v>
      </c>
      <c r="J278" s="23" t="s">
        <v>2057</v>
      </c>
      <c r="K278" s="24"/>
      <c r="L278" s="25">
        <v>3000</v>
      </c>
      <c r="M278" s="26"/>
      <c r="N278" s="27" t="s">
        <v>2058</v>
      </c>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28"/>
      <c r="GC278" s="28"/>
      <c r="GD278" s="28"/>
      <c r="GE278" s="28"/>
      <c r="GF278" s="28"/>
      <c r="GG278" s="28"/>
      <c r="GH278" s="28"/>
      <c r="GI278" s="28"/>
      <c r="GJ278" s="28"/>
      <c r="GK278" s="28"/>
      <c r="GL278" s="28"/>
      <c r="GM278" s="28"/>
      <c r="GN278" s="28"/>
      <c r="GO278" s="28"/>
      <c r="GP278" s="28"/>
      <c r="GQ278" s="28"/>
      <c r="GR278" s="28"/>
      <c r="GS278" s="28"/>
      <c r="GT278" s="28"/>
      <c r="GU278" s="28"/>
      <c r="GV278" s="28"/>
      <c r="GW278" s="28"/>
      <c r="GX278" s="28"/>
      <c r="GY278" s="28"/>
      <c r="GZ278" s="28"/>
      <c r="HA278" s="28"/>
      <c r="HB278" s="28"/>
      <c r="HC278" s="28"/>
      <c r="HD278" s="28"/>
      <c r="HE278" s="28"/>
      <c r="HF278" s="28"/>
      <c r="HG278" s="28"/>
      <c r="HH278" s="28"/>
      <c r="HI278" s="28"/>
      <c r="HJ278" s="28"/>
      <c r="HK278" s="28"/>
      <c r="HL278" s="28"/>
      <c r="HM278" s="28"/>
      <c r="HN278" s="28"/>
      <c r="HO278" s="28"/>
      <c r="HP278" s="28"/>
      <c r="HQ278" s="28"/>
      <c r="HR278" s="28"/>
      <c r="HS278" s="28"/>
      <c r="HT278" s="28"/>
      <c r="HU278" s="28"/>
      <c r="HV278" s="28"/>
      <c r="HW278" s="28"/>
      <c r="HX278" s="28"/>
      <c r="HY278" s="28"/>
      <c r="HZ278" s="28"/>
      <c r="IA278" s="28"/>
      <c r="IB278" s="28"/>
      <c r="IC278" s="28"/>
      <c r="ID278" s="28"/>
      <c r="IE278" s="28"/>
      <c r="IF278" s="28"/>
      <c r="IG278" s="28"/>
      <c r="IH278" s="28"/>
      <c r="II278" s="28"/>
      <c r="IJ278" s="28"/>
      <c r="IK278" s="28"/>
      <c r="IL278" s="28"/>
      <c r="IM278" s="28"/>
    </row>
    <row r="279" spans="1:247" ht="25.5">
      <c r="A279" s="17" t="s">
        <v>2059</v>
      </c>
      <c r="B279" s="18" t="s">
        <v>2054</v>
      </c>
      <c r="C279" s="19" t="s">
        <v>2060</v>
      </c>
      <c r="D279" s="20" t="s">
        <v>2061</v>
      </c>
      <c r="E279" s="21" t="s">
        <v>2062</v>
      </c>
      <c r="F279" s="17" t="s">
        <v>388</v>
      </c>
      <c r="G279" s="22">
        <v>45300000</v>
      </c>
      <c r="H279" s="23" t="s">
        <v>509</v>
      </c>
      <c r="I279" s="22">
        <v>45300000</v>
      </c>
      <c r="J279" s="23" t="s">
        <v>509</v>
      </c>
      <c r="K279" s="24"/>
      <c r="L279" s="25">
        <v>47681.36</v>
      </c>
      <c r="M279" s="26" t="s">
        <v>2063</v>
      </c>
      <c r="N279" s="27"/>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c r="DX279" s="28"/>
      <c r="DY279" s="28"/>
      <c r="DZ279" s="28"/>
      <c r="EA279" s="28"/>
      <c r="EB279" s="28"/>
      <c r="EC279" s="28"/>
      <c r="ED279" s="28"/>
      <c r="EE279" s="28"/>
      <c r="EF279" s="28"/>
      <c r="EG279" s="28"/>
      <c r="EH279" s="28"/>
      <c r="EI279" s="28"/>
      <c r="EJ279" s="28"/>
      <c r="EK279" s="28"/>
      <c r="EL279" s="28"/>
      <c r="EM279" s="28"/>
      <c r="EN279" s="28"/>
      <c r="EO279" s="28"/>
      <c r="EP279" s="28"/>
      <c r="EQ279" s="28"/>
      <c r="ER279" s="28"/>
      <c r="ES279" s="28"/>
      <c r="ET279" s="28"/>
      <c r="EU279" s="28"/>
      <c r="EV279" s="28"/>
      <c r="EW279" s="28"/>
      <c r="EX279" s="28"/>
      <c r="EY279" s="28"/>
      <c r="EZ279" s="28"/>
      <c r="FA279" s="28"/>
      <c r="FB279" s="28"/>
      <c r="FC279" s="28"/>
      <c r="FD279" s="28"/>
      <c r="FE279" s="28"/>
      <c r="FF279" s="28"/>
      <c r="FG279" s="28"/>
      <c r="FH279" s="28"/>
      <c r="FI279" s="28"/>
      <c r="FJ279" s="28"/>
      <c r="FK279" s="28"/>
      <c r="FL279" s="28"/>
      <c r="FM279" s="28"/>
      <c r="FN279" s="28"/>
      <c r="FO279" s="28"/>
      <c r="FP279" s="28"/>
      <c r="FQ279" s="28"/>
      <c r="FR279" s="28"/>
      <c r="FS279" s="28"/>
      <c r="FT279" s="28"/>
      <c r="FU279" s="28"/>
      <c r="FV279" s="28"/>
      <c r="FW279" s="28"/>
      <c r="FX279" s="28"/>
      <c r="FY279" s="28"/>
      <c r="FZ279" s="28"/>
      <c r="GA279" s="28"/>
      <c r="GB279" s="28"/>
      <c r="GC279" s="28"/>
      <c r="GD279" s="28"/>
      <c r="GE279" s="28"/>
      <c r="GF279" s="28"/>
      <c r="GG279" s="28"/>
      <c r="GH279" s="28"/>
      <c r="GI279" s="28"/>
      <c r="GJ279" s="28"/>
      <c r="GK279" s="28"/>
      <c r="GL279" s="28"/>
      <c r="GM279" s="28"/>
      <c r="GN279" s="28"/>
      <c r="GO279" s="28"/>
      <c r="GP279" s="28"/>
      <c r="GQ279" s="28"/>
      <c r="GR279" s="28"/>
      <c r="GS279" s="28"/>
      <c r="GT279" s="28"/>
      <c r="GU279" s="28"/>
      <c r="GV279" s="28"/>
      <c r="GW279" s="28"/>
      <c r="GX279" s="28"/>
      <c r="GY279" s="28"/>
      <c r="GZ279" s="28"/>
      <c r="HA279" s="28"/>
      <c r="HB279" s="28"/>
      <c r="HC279" s="28"/>
      <c r="HD279" s="28"/>
      <c r="HE279" s="28"/>
      <c r="HF279" s="28"/>
      <c r="HG279" s="28"/>
      <c r="HH279" s="28"/>
      <c r="HI279" s="28"/>
      <c r="HJ279" s="28"/>
      <c r="HK279" s="28"/>
      <c r="HL279" s="28"/>
      <c r="HM279" s="28"/>
      <c r="HN279" s="28"/>
      <c r="HO279" s="28"/>
      <c r="HP279" s="28"/>
      <c r="HQ279" s="28"/>
      <c r="HR279" s="28"/>
      <c r="HS279" s="28"/>
      <c r="HT279" s="28"/>
      <c r="HU279" s="28"/>
      <c r="HV279" s="28"/>
      <c r="HW279" s="28"/>
      <c r="HX279" s="28"/>
      <c r="HY279" s="28"/>
      <c r="HZ279" s="28"/>
      <c r="IA279" s="28"/>
      <c r="IB279" s="28"/>
      <c r="IC279" s="28"/>
      <c r="ID279" s="28"/>
      <c r="IE279" s="28"/>
      <c r="IF279" s="28"/>
      <c r="IG279" s="28"/>
      <c r="IH279" s="28"/>
      <c r="II279" s="28"/>
      <c r="IJ279" s="28"/>
      <c r="IK279" s="28"/>
      <c r="IL279" s="28"/>
      <c r="IM279" s="28"/>
    </row>
    <row r="280" spans="1:247" ht="25.5">
      <c r="A280" s="17" t="s">
        <v>2064</v>
      </c>
      <c r="B280" s="18" t="s">
        <v>2054</v>
      </c>
      <c r="C280" s="19" t="s">
        <v>2065</v>
      </c>
      <c r="D280" s="20" t="s">
        <v>2066</v>
      </c>
      <c r="E280" s="21" t="s">
        <v>2067</v>
      </c>
      <c r="F280" s="17" t="s">
        <v>369</v>
      </c>
      <c r="G280" s="22">
        <v>31500000</v>
      </c>
      <c r="H280" s="23" t="s">
        <v>2068</v>
      </c>
      <c r="I280" s="22" t="s">
        <v>2069</v>
      </c>
      <c r="J280" s="23" t="s">
        <v>2070</v>
      </c>
      <c r="K280" s="24" t="s">
        <v>2071</v>
      </c>
      <c r="L280" s="25">
        <f>250*4</f>
        <v>1000</v>
      </c>
      <c r="M280" s="26" t="s">
        <v>2072</v>
      </c>
      <c r="N280" s="27"/>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c r="DJ280" s="28"/>
      <c r="DK280" s="28"/>
      <c r="DL280" s="28"/>
      <c r="DM280" s="28"/>
      <c r="DN280" s="28"/>
      <c r="DO280" s="28"/>
      <c r="DP280" s="28"/>
      <c r="DQ280" s="28"/>
      <c r="DR280" s="28"/>
      <c r="DS280" s="28"/>
      <c r="DT280" s="28"/>
      <c r="DU280" s="28"/>
      <c r="DV280" s="28"/>
      <c r="DW280" s="28"/>
      <c r="DX280" s="28"/>
      <c r="DY280" s="28"/>
      <c r="DZ280" s="28"/>
      <c r="EA280" s="28"/>
      <c r="EB280" s="28"/>
      <c r="EC280" s="28"/>
      <c r="ED280" s="28"/>
      <c r="EE280" s="28"/>
      <c r="EF280" s="28"/>
      <c r="EG280" s="28"/>
      <c r="EH280" s="28"/>
      <c r="EI280" s="28"/>
      <c r="EJ280" s="28"/>
      <c r="EK280" s="28"/>
      <c r="EL280" s="28"/>
      <c r="EM280" s="28"/>
      <c r="EN280" s="28"/>
      <c r="EO280" s="28"/>
      <c r="EP280" s="28"/>
      <c r="EQ280" s="28"/>
      <c r="ER280" s="28"/>
      <c r="ES280" s="28"/>
      <c r="ET280" s="28"/>
      <c r="EU280" s="28"/>
      <c r="EV280" s="28"/>
      <c r="EW280" s="28"/>
      <c r="EX280" s="28"/>
      <c r="EY280" s="28"/>
      <c r="EZ280" s="28"/>
      <c r="FA280" s="28"/>
      <c r="FB280" s="28"/>
      <c r="FC280" s="28"/>
      <c r="FD280" s="28"/>
      <c r="FE280" s="28"/>
      <c r="FF280" s="28"/>
      <c r="FG280" s="28"/>
      <c r="FH280" s="28"/>
      <c r="FI280" s="28"/>
      <c r="FJ280" s="28"/>
      <c r="FK280" s="28"/>
      <c r="FL280" s="28"/>
      <c r="FM280" s="28"/>
      <c r="FN280" s="28"/>
      <c r="FO280" s="28"/>
      <c r="FP280" s="28"/>
      <c r="FQ280" s="28"/>
      <c r="FR280" s="28"/>
      <c r="FS280" s="28"/>
      <c r="FT280" s="28"/>
      <c r="FU280" s="28"/>
      <c r="FV280" s="28"/>
      <c r="FW280" s="28"/>
      <c r="FX280" s="28"/>
      <c r="FY280" s="28"/>
      <c r="FZ280" s="28"/>
      <c r="GA280" s="28"/>
      <c r="GB280" s="28"/>
      <c r="GC280" s="28"/>
      <c r="GD280" s="28"/>
      <c r="GE280" s="28"/>
      <c r="GF280" s="28"/>
      <c r="GG280" s="28"/>
      <c r="GH280" s="28"/>
      <c r="GI280" s="28"/>
      <c r="GJ280" s="28"/>
      <c r="GK280" s="28"/>
      <c r="GL280" s="28"/>
      <c r="GM280" s="28"/>
      <c r="GN280" s="28"/>
      <c r="GO280" s="28"/>
      <c r="GP280" s="28"/>
      <c r="GQ280" s="28"/>
      <c r="GR280" s="28"/>
      <c r="GS280" s="28"/>
      <c r="GT280" s="28"/>
      <c r="GU280" s="28"/>
      <c r="GV280" s="28"/>
      <c r="GW280" s="28"/>
      <c r="GX280" s="28"/>
      <c r="GY280" s="28"/>
      <c r="GZ280" s="28"/>
      <c r="HA280" s="28"/>
      <c r="HB280" s="28"/>
      <c r="HC280" s="28"/>
      <c r="HD280" s="28"/>
      <c r="HE280" s="28"/>
      <c r="HF280" s="28"/>
      <c r="HG280" s="28"/>
      <c r="HH280" s="28"/>
      <c r="HI280" s="28"/>
      <c r="HJ280" s="28"/>
      <c r="HK280" s="28"/>
      <c r="HL280" s="28"/>
      <c r="HM280" s="28"/>
      <c r="HN280" s="28"/>
      <c r="HO280" s="28"/>
      <c r="HP280" s="28"/>
      <c r="HQ280" s="28"/>
      <c r="HR280" s="28"/>
      <c r="HS280" s="28"/>
      <c r="HT280" s="28"/>
      <c r="HU280" s="28"/>
      <c r="HV280" s="28"/>
      <c r="HW280" s="28"/>
      <c r="HX280" s="28"/>
      <c r="HY280" s="28"/>
      <c r="HZ280" s="28"/>
      <c r="IA280" s="28"/>
      <c r="IB280" s="28"/>
      <c r="IC280" s="28"/>
      <c r="ID280" s="28"/>
      <c r="IE280" s="28"/>
      <c r="IF280" s="28"/>
      <c r="IG280" s="28"/>
      <c r="IH280" s="28"/>
      <c r="II280" s="28"/>
      <c r="IJ280" s="28"/>
      <c r="IK280" s="28"/>
      <c r="IL280" s="28"/>
      <c r="IM280" s="28"/>
    </row>
    <row r="281" spans="1:247" ht="25.5">
      <c r="A281" s="17" t="s">
        <v>2073</v>
      </c>
      <c r="B281" s="18" t="s">
        <v>2054</v>
      </c>
      <c r="C281" s="19" t="s">
        <v>2065</v>
      </c>
      <c r="D281" s="20" t="s">
        <v>2074</v>
      </c>
      <c r="E281" s="21" t="s">
        <v>2075</v>
      </c>
      <c r="F281" s="17" t="s">
        <v>369</v>
      </c>
      <c r="G281" s="22">
        <v>39500000</v>
      </c>
      <c r="H281" s="23" t="s">
        <v>2076</v>
      </c>
      <c r="I281" s="22" t="s">
        <v>2077</v>
      </c>
      <c r="J281" s="23" t="s">
        <v>2078</v>
      </c>
      <c r="K281" s="24"/>
      <c r="L281" s="25">
        <v>0</v>
      </c>
      <c r="M281" s="26" t="s">
        <v>2079</v>
      </c>
      <c r="N281" s="27"/>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c r="DJ281" s="28"/>
      <c r="DK281" s="28"/>
      <c r="DL281" s="28"/>
      <c r="DM281" s="28"/>
      <c r="DN281" s="28"/>
      <c r="DO281" s="28"/>
      <c r="DP281" s="28"/>
      <c r="DQ281" s="28"/>
      <c r="DR281" s="28"/>
      <c r="DS281" s="28"/>
      <c r="DT281" s="28"/>
      <c r="DU281" s="28"/>
      <c r="DV281" s="28"/>
      <c r="DW281" s="28"/>
      <c r="DX281" s="28"/>
      <c r="DY281" s="28"/>
      <c r="DZ281" s="28"/>
      <c r="EA281" s="28"/>
      <c r="EB281" s="28"/>
      <c r="EC281" s="28"/>
      <c r="ED281" s="28"/>
      <c r="EE281" s="28"/>
      <c r="EF281" s="28"/>
      <c r="EG281" s="28"/>
      <c r="EH281" s="28"/>
      <c r="EI281" s="28"/>
      <c r="EJ281" s="28"/>
      <c r="EK281" s="28"/>
      <c r="EL281" s="28"/>
      <c r="EM281" s="28"/>
      <c r="EN281" s="28"/>
      <c r="EO281" s="28"/>
      <c r="EP281" s="28"/>
      <c r="EQ281" s="28"/>
      <c r="ER281" s="28"/>
      <c r="ES281" s="28"/>
      <c r="ET281" s="28"/>
      <c r="EU281" s="28"/>
      <c r="EV281" s="28"/>
      <c r="EW281" s="28"/>
      <c r="EX281" s="28"/>
      <c r="EY281" s="28"/>
      <c r="EZ281" s="28"/>
      <c r="FA281" s="28"/>
      <c r="FB281" s="28"/>
      <c r="FC281" s="28"/>
      <c r="FD281" s="28"/>
      <c r="FE281" s="28"/>
      <c r="FF281" s="28"/>
      <c r="FG281" s="28"/>
      <c r="FH281" s="28"/>
      <c r="FI281" s="28"/>
      <c r="FJ281" s="28"/>
      <c r="FK281" s="28"/>
      <c r="FL281" s="28"/>
      <c r="FM281" s="28"/>
      <c r="FN281" s="28"/>
      <c r="FO281" s="28"/>
      <c r="FP281" s="28"/>
      <c r="FQ281" s="28"/>
      <c r="FR281" s="28"/>
      <c r="FS281" s="28"/>
      <c r="FT281" s="28"/>
      <c r="FU281" s="28"/>
      <c r="FV281" s="28"/>
      <c r="FW281" s="28"/>
      <c r="FX281" s="28"/>
      <c r="FY281" s="28"/>
      <c r="FZ281" s="28"/>
      <c r="GA281" s="28"/>
      <c r="GB281" s="28"/>
      <c r="GC281" s="28"/>
      <c r="GD281" s="28"/>
      <c r="GE281" s="28"/>
      <c r="GF281" s="28"/>
      <c r="GG281" s="28"/>
      <c r="GH281" s="28"/>
      <c r="GI281" s="28"/>
      <c r="GJ281" s="28"/>
      <c r="GK281" s="28"/>
      <c r="GL281" s="28"/>
      <c r="GM281" s="28"/>
      <c r="GN281" s="28"/>
      <c r="GO281" s="28"/>
      <c r="GP281" s="28"/>
      <c r="GQ281" s="28"/>
      <c r="GR281" s="28"/>
      <c r="GS281" s="28"/>
      <c r="GT281" s="28"/>
      <c r="GU281" s="28"/>
      <c r="GV281" s="28"/>
      <c r="GW281" s="28"/>
      <c r="GX281" s="28"/>
      <c r="GY281" s="28"/>
      <c r="GZ281" s="28"/>
      <c r="HA281" s="28"/>
      <c r="HB281" s="28"/>
      <c r="HC281" s="28"/>
      <c r="HD281" s="28"/>
      <c r="HE281" s="28"/>
      <c r="HF281" s="28"/>
      <c r="HG281" s="28"/>
      <c r="HH281" s="28"/>
      <c r="HI281" s="28"/>
      <c r="HJ281" s="28"/>
      <c r="HK281" s="28"/>
      <c r="HL281" s="28"/>
      <c r="HM281" s="28"/>
      <c r="HN281" s="28"/>
      <c r="HO281" s="28"/>
      <c r="HP281" s="28"/>
      <c r="HQ281" s="28"/>
      <c r="HR281" s="28"/>
      <c r="HS281" s="28"/>
      <c r="HT281" s="28"/>
      <c r="HU281" s="28"/>
      <c r="HV281" s="28"/>
      <c r="HW281" s="28"/>
      <c r="HX281" s="28"/>
      <c r="HY281" s="28"/>
      <c r="HZ281" s="28"/>
      <c r="IA281" s="28"/>
      <c r="IB281" s="28"/>
      <c r="IC281" s="28"/>
      <c r="ID281" s="28"/>
      <c r="IE281" s="28"/>
      <c r="IF281" s="28"/>
      <c r="IG281" s="28"/>
      <c r="IH281" s="28"/>
      <c r="II281" s="28"/>
      <c r="IJ281" s="28"/>
      <c r="IK281" s="28"/>
      <c r="IL281" s="28"/>
      <c r="IM281" s="28"/>
    </row>
    <row r="282" spans="1:247" ht="38.25">
      <c r="A282" s="17" t="s">
        <v>2080</v>
      </c>
      <c r="B282" s="18" t="s">
        <v>2054</v>
      </c>
      <c r="C282" s="19" t="s">
        <v>871</v>
      </c>
      <c r="D282" s="20" t="s">
        <v>1589</v>
      </c>
      <c r="E282" s="21" t="s">
        <v>1590</v>
      </c>
      <c r="F282" s="17" t="s">
        <v>368</v>
      </c>
      <c r="G282" s="22">
        <v>92500000</v>
      </c>
      <c r="H282" s="23" t="s">
        <v>1591</v>
      </c>
      <c r="I282" s="22" t="s">
        <v>1592</v>
      </c>
      <c r="J282" s="23" t="s">
        <v>2081</v>
      </c>
      <c r="K282" s="24"/>
      <c r="L282" s="25">
        <v>50</v>
      </c>
      <c r="M282" s="26"/>
      <c r="N282" s="27" t="s">
        <v>2082</v>
      </c>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28"/>
      <c r="GC282" s="28"/>
      <c r="GD282" s="28"/>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28"/>
      <c r="HP282" s="28"/>
      <c r="HQ282" s="28"/>
      <c r="HR282" s="28"/>
      <c r="HS282" s="28"/>
      <c r="HT282" s="28"/>
      <c r="HU282" s="28"/>
      <c r="HV282" s="28"/>
      <c r="HW282" s="28"/>
      <c r="HX282" s="28"/>
      <c r="HY282" s="28"/>
      <c r="HZ282" s="28"/>
      <c r="IA282" s="28"/>
      <c r="IB282" s="28"/>
      <c r="IC282" s="28"/>
      <c r="ID282" s="28"/>
      <c r="IE282" s="28"/>
      <c r="IF282" s="28"/>
      <c r="IG282" s="28"/>
      <c r="IH282" s="28"/>
      <c r="II282" s="28"/>
      <c r="IJ282" s="28"/>
      <c r="IK282" s="28"/>
      <c r="IL282" s="28"/>
      <c r="IM282" s="28"/>
    </row>
    <row r="283" spans="1:247" ht="25.5">
      <c r="A283" s="17" t="s">
        <v>2083</v>
      </c>
      <c r="B283" s="18" t="s">
        <v>2084</v>
      </c>
      <c r="C283" s="19" t="s">
        <v>1306</v>
      </c>
      <c r="D283" s="20" t="s">
        <v>2085</v>
      </c>
      <c r="E283" s="21" t="s">
        <v>2086</v>
      </c>
      <c r="F283" s="17" t="s">
        <v>369</v>
      </c>
      <c r="G283" s="22">
        <v>32500000</v>
      </c>
      <c r="H283" s="23" t="s">
        <v>1144</v>
      </c>
      <c r="I283" s="22">
        <v>32552100</v>
      </c>
      <c r="J283" s="23" t="s">
        <v>1145</v>
      </c>
      <c r="K283" s="24" t="s">
        <v>2087</v>
      </c>
      <c r="L283" s="25">
        <v>4998</v>
      </c>
      <c r="M283" s="26" t="s">
        <v>2088</v>
      </c>
      <c r="N283" s="27"/>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c r="HU283" s="28"/>
      <c r="HV283" s="28"/>
      <c r="HW283" s="28"/>
      <c r="HX283" s="28"/>
      <c r="HY283" s="28"/>
      <c r="HZ283" s="28"/>
      <c r="IA283" s="28"/>
      <c r="IB283" s="28"/>
      <c r="IC283" s="28"/>
      <c r="ID283" s="28"/>
      <c r="IE283" s="28"/>
      <c r="IF283" s="28"/>
      <c r="IG283" s="28"/>
      <c r="IH283" s="28"/>
      <c r="II283" s="28"/>
      <c r="IJ283" s="28"/>
      <c r="IK283" s="28"/>
      <c r="IL283" s="28"/>
      <c r="IM283" s="28"/>
    </row>
    <row r="284" spans="1:247" ht="25.5">
      <c r="A284" s="17" t="s">
        <v>2089</v>
      </c>
      <c r="B284" s="18" t="s">
        <v>2084</v>
      </c>
      <c r="C284" s="19" t="s">
        <v>1306</v>
      </c>
      <c r="D284" s="20" t="s">
        <v>2090</v>
      </c>
      <c r="E284" s="21" t="s">
        <v>2091</v>
      </c>
      <c r="F284" s="17" t="s">
        <v>368</v>
      </c>
      <c r="G284" s="22" t="s">
        <v>802</v>
      </c>
      <c r="H284" s="23" t="s">
        <v>1586</v>
      </c>
      <c r="I284" s="22" t="s">
        <v>1082</v>
      </c>
      <c r="J284" s="23" t="s">
        <v>1083</v>
      </c>
      <c r="K284" s="24"/>
      <c r="L284" s="25">
        <v>2900</v>
      </c>
      <c r="M284" s="26"/>
      <c r="N284" s="27" t="s">
        <v>2092</v>
      </c>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c r="HU284" s="28"/>
      <c r="HV284" s="28"/>
      <c r="HW284" s="28"/>
      <c r="HX284" s="28"/>
      <c r="HY284" s="28"/>
      <c r="HZ284" s="28"/>
      <c r="IA284" s="28"/>
      <c r="IB284" s="28"/>
      <c r="IC284" s="28"/>
      <c r="ID284" s="28"/>
      <c r="IE284" s="28"/>
      <c r="IF284" s="28"/>
      <c r="IG284" s="28"/>
      <c r="IH284" s="28"/>
      <c r="II284" s="28"/>
      <c r="IJ284" s="28"/>
      <c r="IK284" s="28"/>
      <c r="IL284" s="28"/>
      <c r="IM284" s="28"/>
    </row>
    <row r="285" spans="1:247" ht="25.5">
      <c r="A285" s="17" t="s">
        <v>2093</v>
      </c>
      <c r="B285" s="18" t="s">
        <v>2084</v>
      </c>
      <c r="C285" s="19" t="s">
        <v>396</v>
      </c>
      <c r="D285" s="20" t="s">
        <v>2094</v>
      </c>
      <c r="E285" s="21" t="s">
        <v>2095</v>
      </c>
      <c r="F285" s="17" t="s">
        <v>369</v>
      </c>
      <c r="G285" s="22">
        <v>24900000</v>
      </c>
      <c r="H285" s="23" t="s">
        <v>2096</v>
      </c>
      <c r="I285" s="22" t="s">
        <v>2097</v>
      </c>
      <c r="J285" s="23" t="s">
        <v>2098</v>
      </c>
      <c r="K285" s="24"/>
      <c r="L285" s="25">
        <v>19794</v>
      </c>
      <c r="M285" s="26" t="s">
        <v>2099</v>
      </c>
      <c r="N285" s="27"/>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c r="HU285" s="28"/>
      <c r="HV285" s="28"/>
      <c r="HW285" s="28"/>
      <c r="HX285" s="28"/>
      <c r="HY285" s="28"/>
      <c r="HZ285" s="28"/>
      <c r="IA285" s="28"/>
      <c r="IB285" s="28"/>
      <c r="IC285" s="28"/>
      <c r="ID285" s="28"/>
      <c r="IE285" s="28"/>
      <c r="IF285" s="28"/>
      <c r="IG285" s="28"/>
      <c r="IH285" s="28"/>
      <c r="II285" s="28"/>
      <c r="IJ285" s="28"/>
      <c r="IK285" s="28"/>
      <c r="IL285" s="28"/>
      <c r="IM285" s="28"/>
    </row>
    <row r="286" spans="1:247" ht="25.5">
      <c r="A286" s="17" t="s">
        <v>2100</v>
      </c>
      <c r="B286" s="18" t="s">
        <v>2084</v>
      </c>
      <c r="C286" s="19" t="s">
        <v>396</v>
      </c>
      <c r="D286" s="20" t="s">
        <v>2101</v>
      </c>
      <c r="E286" s="21" t="s">
        <v>2102</v>
      </c>
      <c r="F286" s="17" t="s">
        <v>368</v>
      </c>
      <c r="G286" s="22" t="s">
        <v>503</v>
      </c>
      <c r="H286" s="23" t="s">
        <v>1566</v>
      </c>
      <c r="I286" s="22" t="s">
        <v>503</v>
      </c>
      <c r="J286" s="23" t="s">
        <v>1566</v>
      </c>
      <c r="K286" s="24"/>
      <c r="L286" s="25">
        <v>5000</v>
      </c>
      <c r="M286" s="26"/>
      <c r="N286" s="27" t="s">
        <v>2103</v>
      </c>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28"/>
      <c r="IF286" s="28"/>
      <c r="IG286" s="28"/>
      <c r="IH286" s="28"/>
      <c r="II286" s="28"/>
      <c r="IJ286" s="28"/>
      <c r="IK286" s="28"/>
      <c r="IL286" s="28"/>
      <c r="IM286" s="28"/>
    </row>
    <row r="287" spans="1:247" ht="25.5">
      <c r="A287" s="17" t="s">
        <v>2104</v>
      </c>
      <c r="B287" s="18" t="s">
        <v>1195</v>
      </c>
      <c r="C287" s="19" t="s">
        <v>871</v>
      </c>
      <c r="D287" s="20" t="s">
        <v>2105</v>
      </c>
      <c r="E287" s="21" t="s">
        <v>2106</v>
      </c>
      <c r="F287" s="17" t="s">
        <v>369</v>
      </c>
      <c r="G287" s="22">
        <v>39200000</v>
      </c>
      <c r="H287" s="23" t="s">
        <v>976</v>
      </c>
      <c r="I287" s="22" t="s">
        <v>1374</v>
      </c>
      <c r="J287" s="23" t="s">
        <v>1375</v>
      </c>
      <c r="K287" s="24"/>
      <c r="L287" s="25">
        <v>6390</v>
      </c>
      <c r="M287" s="26" t="s">
        <v>2107</v>
      </c>
      <c r="N287" s="27"/>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row>
    <row r="288" spans="1:247" ht="38.25">
      <c r="A288" s="17" t="s">
        <v>2108</v>
      </c>
      <c r="B288" s="18" t="s">
        <v>1195</v>
      </c>
      <c r="C288" s="19" t="s">
        <v>2109</v>
      </c>
      <c r="D288" s="20" t="s">
        <v>2110</v>
      </c>
      <c r="E288" s="21" t="s">
        <v>2111</v>
      </c>
      <c r="F288" s="17" t="s">
        <v>388</v>
      </c>
      <c r="G288" s="22">
        <v>45400000</v>
      </c>
      <c r="H288" s="23" t="s">
        <v>861</v>
      </c>
      <c r="I288" s="22">
        <v>45453000</v>
      </c>
      <c r="J288" s="23" t="s">
        <v>1648</v>
      </c>
      <c r="K288" s="24"/>
      <c r="L288" s="25">
        <v>31894.76</v>
      </c>
      <c r="M288" s="26" t="s">
        <v>2112</v>
      </c>
      <c r="N288" s="27"/>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row>
    <row r="289" spans="1:247" ht="25.5">
      <c r="A289" s="17" t="s">
        <v>2113</v>
      </c>
      <c r="B289" s="18" t="s">
        <v>1195</v>
      </c>
      <c r="C289" s="19" t="s">
        <v>2114</v>
      </c>
      <c r="D289" s="20" t="s">
        <v>1911</v>
      </c>
      <c r="E289" s="21" t="s">
        <v>1912</v>
      </c>
      <c r="F289" s="17" t="s">
        <v>368</v>
      </c>
      <c r="G289" s="22">
        <v>158000001</v>
      </c>
      <c r="H289" s="23" t="s">
        <v>1541</v>
      </c>
      <c r="I289" s="22">
        <v>15861000</v>
      </c>
      <c r="J289" s="23" t="s">
        <v>1913</v>
      </c>
      <c r="K289" s="24"/>
      <c r="L289" s="25">
        <v>70</v>
      </c>
      <c r="M289" s="26"/>
      <c r="N289" s="27" t="s">
        <v>2115</v>
      </c>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row>
    <row r="290" spans="1:247" ht="63.75">
      <c r="A290" s="17" t="s">
        <v>2116</v>
      </c>
      <c r="B290" s="18" t="s">
        <v>1195</v>
      </c>
      <c r="C290" s="19" t="s">
        <v>1686</v>
      </c>
      <c r="D290" s="20" t="s">
        <v>1426</v>
      </c>
      <c r="E290" s="21" t="s">
        <v>1427</v>
      </c>
      <c r="F290" s="17" t="s">
        <v>388</v>
      </c>
      <c r="G290" s="22">
        <v>39100000</v>
      </c>
      <c r="H290" s="23" t="s">
        <v>470</v>
      </c>
      <c r="I290" s="22" t="s">
        <v>561</v>
      </c>
      <c r="J290" s="23" t="s">
        <v>2117</v>
      </c>
      <c r="K290" s="24"/>
      <c r="L290" s="25">
        <v>7970</v>
      </c>
      <c r="M290" s="26" t="s">
        <v>2118</v>
      </c>
      <c r="N290" s="27"/>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row>
    <row r="291" spans="1:247" ht="38.25">
      <c r="A291" s="17" t="s">
        <v>2119</v>
      </c>
      <c r="B291" s="18" t="s">
        <v>2120</v>
      </c>
      <c r="C291" s="19" t="s">
        <v>1972</v>
      </c>
      <c r="D291" s="20" t="s">
        <v>945</v>
      </c>
      <c r="E291" s="21" t="s">
        <v>946</v>
      </c>
      <c r="F291" s="17" t="s">
        <v>369</v>
      </c>
      <c r="G291" s="22">
        <v>50500000</v>
      </c>
      <c r="H291" s="23" t="s">
        <v>2121</v>
      </c>
      <c r="I291" s="22" t="s">
        <v>2122</v>
      </c>
      <c r="J291" s="23" t="s">
        <v>2123</v>
      </c>
      <c r="K291" s="24"/>
      <c r="L291" s="25">
        <v>7899</v>
      </c>
      <c r="M291" s="26" t="s">
        <v>2124</v>
      </c>
      <c r="N291" s="27"/>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row>
    <row r="292" spans="1:247" ht="25.5">
      <c r="A292" s="17" t="s">
        <v>2125</v>
      </c>
      <c r="B292" s="18" t="s">
        <v>2120</v>
      </c>
      <c r="C292" s="19" t="s">
        <v>1716</v>
      </c>
      <c r="D292" s="20" t="s">
        <v>658</v>
      </c>
      <c r="E292" s="21" t="s">
        <v>659</v>
      </c>
      <c r="F292" s="17" t="s">
        <v>369</v>
      </c>
      <c r="G292" s="22" t="s">
        <v>2126</v>
      </c>
      <c r="H292" s="23" t="s">
        <v>2127</v>
      </c>
      <c r="I292" s="22" t="s">
        <v>2128</v>
      </c>
      <c r="J292" s="23" t="s">
        <v>2129</v>
      </c>
      <c r="K292" s="24"/>
      <c r="L292" s="25">
        <v>38500</v>
      </c>
      <c r="M292" s="26" t="s">
        <v>2130</v>
      </c>
      <c r="N292" s="27"/>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row>
    <row r="293" spans="1:247" ht="25.5">
      <c r="A293" s="17" t="s">
        <v>2131</v>
      </c>
      <c r="B293" s="18" t="s">
        <v>2132</v>
      </c>
      <c r="C293" s="19" t="s">
        <v>396</v>
      </c>
      <c r="D293" s="20" t="s">
        <v>636</v>
      </c>
      <c r="E293" s="21" t="s">
        <v>1179</v>
      </c>
      <c r="F293" s="17" t="s">
        <v>369</v>
      </c>
      <c r="G293" s="22">
        <v>18400000</v>
      </c>
      <c r="H293" s="23" t="s">
        <v>1274</v>
      </c>
      <c r="I293" s="22" t="s">
        <v>2133</v>
      </c>
      <c r="J293" s="23" t="s">
        <v>2134</v>
      </c>
      <c r="K293" s="24" t="s">
        <v>1833</v>
      </c>
      <c r="L293" s="25">
        <v>2800</v>
      </c>
      <c r="M293" s="26" t="s">
        <v>2135</v>
      </c>
      <c r="N293" s="27"/>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row>
    <row r="294" spans="1:247" ht="25.5">
      <c r="A294" s="17" t="s">
        <v>2136</v>
      </c>
      <c r="B294" s="18" t="s">
        <v>2137</v>
      </c>
      <c r="C294" s="19" t="s">
        <v>396</v>
      </c>
      <c r="D294" s="20" t="s">
        <v>2138</v>
      </c>
      <c r="E294" s="21" t="s">
        <v>2139</v>
      </c>
      <c r="F294" s="17" t="s">
        <v>368</v>
      </c>
      <c r="G294" s="22" t="s">
        <v>2140</v>
      </c>
      <c r="H294" s="23" t="s">
        <v>1454</v>
      </c>
      <c r="I294" s="22" t="s">
        <v>2141</v>
      </c>
      <c r="J294" s="23" t="s">
        <v>2142</v>
      </c>
      <c r="K294" s="24">
        <v>100</v>
      </c>
      <c r="L294" s="25">
        <f>K294*782.99</f>
        <v>78299</v>
      </c>
      <c r="M294" s="26"/>
      <c r="N294" s="27" t="s">
        <v>2143</v>
      </c>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row>
    <row r="295" spans="1:247" ht="25.5">
      <c r="A295" s="17" t="s">
        <v>2144</v>
      </c>
      <c r="B295" s="18" t="s">
        <v>2145</v>
      </c>
      <c r="C295" s="19" t="s">
        <v>1686</v>
      </c>
      <c r="D295" s="20" t="s">
        <v>658</v>
      </c>
      <c r="E295" s="21" t="s">
        <v>659</v>
      </c>
      <c r="F295" s="17" t="s">
        <v>369</v>
      </c>
      <c r="G295" s="22">
        <v>44400000</v>
      </c>
      <c r="H295" s="23" t="s">
        <v>1811</v>
      </c>
      <c r="I295" s="22" t="s">
        <v>2146</v>
      </c>
      <c r="J295" s="23" t="s">
        <v>2147</v>
      </c>
      <c r="K295" s="24" t="s">
        <v>1986</v>
      </c>
      <c r="L295" s="25">
        <v>25630</v>
      </c>
      <c r="M295" s="26" t="s">
        <v>2148</v>
      </c>
      <c r="N295" s="27"/>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row>
    <row r="296" spans="1:247" ht="51">
      <c r="A296" s="17" t="s">
        <v>2149</v>
      </c>
      <c r="B296" s="18" t="s">
        <v>2145</v>
      </c>
      <c r="C296" s="19" t="s">
        <v>423</v>
      </c>
      <c r="D296" s="20" t="s">
        <v>951</v>
      </c>
      <c r="E296" s="21" t="s">
        <v>952</v>
      </c>
      <c r="F296" s="17" t="s">
        <v>388</v>
      </c>
      <c r="G296" s="22" t="s">
        <v>781</v>
      </c>
      <c r="H296" s="23" t="s">
        <v>867</v>
      </c>
      <c r="I296" s="22">
        <v>50112300</v>
      </c>
      <c r="J296" s="23" t="s">
        <v>1642</v>
      </c>
      <c r="K296" s="24"/>
      <c r="L296" s="25">
        <v>1400</v>
      </c>
      <c r="M296" s="26" t="s">
        <v>2150</v>
      </c>
      <c r="N296" s="27"/>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row>
    <row r="297" spans="1:247" ht="25.5">
      <c r="A297" s="17" t="s">
        <v>2151</v>
      </c>
      <c r="B297" s="18" t="s">
        <v>2152</v>
      </c>
      <c r="C297" s="19" t="s">
        <v>1686</v>
      </c>
      <c r="D297" s="20" t="s">
        <v>2153</v>
      </c>
      <c r="E297" s="21" t="s">
        <v>2154</v>
      </c>
      <c r="F297" s="17" t="s">
        <v>369</v>
      </c>
      <c r="G297" s="22">
        <v>18300000</v>
      </c>
      <c r="H297" s="23" t="s">
        <v>2155</v>
      </c>
      <c r="I297" s="22" t="s">
        <v>2156</v>
      </c>
      <c r="J297" s="23" t="s">
        <v>2157</v>
      </c>
      <c r="K297" s="24" t="s">
        <v>2158</v>
      </c>
      <c r="L297" s="25">
        <v>8775</v>
      </c>
      <c r="M297" s="26" t="s">
        <v>2159</v>
      </c>
      <c r="N297" s="27"/>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row>
    <row r="298" spans="1:247" ht="38.25">
      <c r="A298" s="17" t="s">
        <v>2160</v>
      </c>
      <c r="B298" s="18" t="s">
        <v>2152</v>
      </c>
      <c r="C298" s="19" t="s">
        <v>1686</v>
      </c>
      <c r="D298" s="20" t="s">
        <v>1206</v>
      </c>
      <c r="E298" s="21" t="s">
        <v>1207</v>
      </c>
      <c r="F298" s="17" t="s">
        <v>369</v>
      </c>
      <c r="G298" s="22">
        <v>22400000</v>
      </c>
      <c r="H298" s="23" t="s">
        <v>453</v>
      </c>
      <c r="I298" s="22" t="s">
        <v>1523</v>
      </c>
      <c r="J298" s="23" t="s">
        <v>921</v>
      </c>
      <c r="K298" s="24" t="s">
        <v>2161</v>
      </c>
      <c r="L298" s="25">
        <v>15400</v>
      </c>
      <c r="M298" s="26" t="s">
        <v>2162</v>
      </c>
      <c r="N298" s="27"/>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row>
    <row r="299" spans="1:247" ht="25.5">
      <c r="A299" s="17" t="s">
        <v>2163</v>
      </c>
      <c r="B299" s="18" t="s">
        <v>2152</v>
      </c>
      <c r="C299" s="19" t="s">
        <v>1686</v>
      </c>
      <c r="D299" s="20" t="s">
        <v>479</v>
      </c>
      <c r="E299" s="21" t="s">
        <v>480</v>
      </c>
      <c r="F299" s="17" t="s">
        <v>368</v>
      </c>
      <c r="G299" s="22" t="s">
        <v>498</v>
      </c>
      <c r="H299" s="23" t="s">
        <v>497</v>
      </c>
      <c r="I299" s="22" t="s">
        <v>498</v>
      </c>
      <c r="J299" s="23" t="s">
        <v>497</v>
      </c>
      <c r="K299" s="24"/>
      <c r="L299" s="25">
        <v>200</v>
      </c>
      <c r="M299" s="26"/>
      <c r="N299" s="27" t="s">
        <v>2164</v>
      </c>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row>
    <row r="300" spans="1:247" ht="38.25">
      <c r="A300" s="17" t="s">
        <v>2165</v>
      </c>
      <c r="B300" s="18" t="s">
        <v>2166</v>
      </c>
      <c r="C300" s="19" t="s">
        <v>396</v>
      </c>
      <c r="D300" s="20" t="s">
        <v>2094</v>
      </c>
      <c r="E300" s="21" t="s">
        <v>2095</v>
      </c>
      <c r="F300" s="17" t="s">
        <v>369</v>
      </c>
      <c r="G300" s="22">
        <v>38400000</v>
      </c>
      <c r="H300" s="23" t="s">
        <v>2167</v>
      </c>
      <c r="I300" s="22" t="s">
        <v>2168</v>
      </c>
      <c r="J300" s="23" t="s">
        <v>2169</v>
      </c>
      <c r="K300" s="24"/>
      <c r="L300" s="25">
        <v>5680</v>
      </c>
      <c r="M300" s="26" t="s">
        <v>2170</v>
      </c>
      <c r="N300" s="27"/>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row>
    <row r="301" spans="1:247" ht="76.5">
      <c r="A301" s="17" t="s">
        <v>2171</v>
      </c>
      <c r="B301" s="18" t="s">
        <v>2166</v>
      </c>
      <c r="C301" s="19" t="s">
        <v>2172</v>
      </c>
      <c r="D301" s="20" t="s">
        <v>416</v>
      </c>
      <c r="E301" s="21" t="s">
        <v>417</v>
      </c>
      <c r="F301" s="17" t="s">
        <v>388</v>
      </c>
      <c r="G301" s="22" t="s">
        <v>835</v>
      </c>
      <c r="H301" s="23" t="s">
        <v>836</v>
      </c>
      <c r="I301" s="22" t="s">
        <v>835</v>
      </c>
      <c r="J301" s="23" t="s">
        <v>2173</v>
      </c>
      <c r="K301" s="24"/>
      <c r="L301" s="25">
        <v>222956.6</v>
      </c>
      <c r="M301" s="26" t="s">
        <v>2174</v>
      </c>
      <c r="N301" s="27"/>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row>
    <row r="302" spans="1:247" ht="25.5">
      <c r="A302" s="17" t="s">
        <v>2175</v>
      </c>
      <c r="B302" s="18" t="s">
        <v>2166</v>
      </c>
      <c r="C302" s="19" t="s">
        <v>2176</v>
      </c>
      <c r="D302" s="20" t="s">
        <v>2177</v>
      </c>
      <c r="E302" s="21" t="s">
        <v>2178</v>
      </c>
      <c r="F302" s="17" t="s">
        <v>388</v>
      </c>
      <c r="G302" s="22">
        <v>39100000</v>
      </c>
      <c r="H302" s="23" t="s">
        <v>470</v>
      </c>
      <c r="I302" s="22">
        <v>39132000</v>
      </c>
      <c r="J302" s="23" t="s">
        <v>2179</v>
      </c>
      <c r="K302" s="24"/>
      <c r="L302" s="25">
        <v>599500</v>
      </c>
      <c r="M302" s="26" t="s">
        <v>2180</v>
      </c>
      <c r="N302" s="27"/>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row>
    <row r="303" spans="1:247" ht="51">
      <c r="A303" s="17" t="s">
        <v>2181</v>
      </c>
      <c r="B303" s="18" t="s">
        <v>2182</v>
      </c>
      <c r="C303" s="19" t="s">
        <v>871</v>
      </c>
      <c r="D303" s="20" t="s">
        <v>1836</v>
      </c>
      <c r="E303" s="21" t="s">
        <v>1837</v>
      </c>
      <c r="F303" s="17" t="s">
        <v>368</v>
      </c>
      <c r="G303" s="22" t="s">
        <v>534</v>
      </c>
      <c r="H303" s="23" t="s">
        <v>867</v>
      </c>
      <c r="I303" s="22" t="s">
        <v>782</v>
      </c>
      <c r="J303" s="23" t="s">
        <v>2183</v>
      </c>
      <c r="K303" s="24"/>
      <c r="L303" s="25">
        <v>42.5</v>
      </c>
      <c r="M303" s="26"/>
      <c r="N303" s="27" t="s">
        <v>2184</v>
      </c>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row>
    <row r="304" spans="1:247" ht="38.25">
      <c r="A304" s="17" t="s">
        <v>2185</v>
      </c>
      <c r="B304" s="18" t="s">
        <v>2182</v>
      </c>
      <c r="C304" s="19" t="s">
        <v>1845</v>
      </c>
      <c r="D304" s="20" t="s">
        <v>2186</v>
      </c>
      <c r="E304" s="21" t="s">
        <v>2187</v>
      </c>
      <c r="F304" s="17" t="s">
        <v>368</v>
      </c>
      <c r="G304" s="22" t="s">
        <v>2188</v>
      </c>
      <c r="H304" s="23" t="s">
        <v>2189</v>
      </c>
      <c r="I304" s="22" t="s">
        <v>2190</v>
      </c>
      <c r="J304" s="23" t="s">
        <v>2191</v>
      </c>
      <c r="K304" s="24"/>
      <c r="L304" s="25">
        <v>500</v>
      </c>
      <c r="M304" s="26"/>
      <c r="N304" s="27" t="s">
        <v>2192</v>
      </c>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row>
    <row r="305" spans="1:247" ht="25.5">
      <c r="A305" s="17" t="s">
        <v>2193</v>
      </c>
      <c r="B305" s="18" t="s">
        <v>2194</v>
      </c>
      <c r="C305" s="19" t="s">
        <v>396</v>
      </c>
      <c r="D305" s="20" t="s">
        <v>1657</v>
      </c>
      <c r="E305" s="21" t="s">
        <v>1658</v>
      </c>
      <c r="F305" s="17" t="s">
        <v>369</v>
      </c>
      <c r="G305" s="22">
        <v>44100000</v>
      </c>
      <c r="H305" s="23" t="s">
        <v>2195</v>
      </c>
      <c r="I305" s="22" t="s">
        <v>2196</v>
      </c>
      <c r="J305" s="23" t="s">
        <v>1980</v>
      </c>
      <c r="K305" s="24" t="s">
        <v>2197</v>
      </c>
      <c r="L305" s="25">
        <v>5250</v>
      </c>
      <c r="M305" s="26" t="s">
        <v>2198</v>
      </c>
      <c r="N305" s="27"/>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row>
    <row r="306" spans="1:247" ht="25.5">
      <c r="A306" s="17" t="s">
        <v>2199</v>
      </c>
      <c r="B306" s="18" t="s">
        <v>2200</v>
      </c>
      <c r="C306" s="19" t="s">
        <v>2201</v>
      </c>
      <c r="D306" s="20" t="s">
        <v>1245</v>
      </c>
      <c r="E306" s="21" t="s">
        <v>1246</v>
      </c>
      <c r="F306" s="17" t="s">
        <v>388</v>
      </c>
      <c r="G306" s="22">
        <v>39100000</v>
      </c>
      <c r="H306" s="23" t="s">
        <v>470</v>
      </c>
      <c r="I306" s="22" t="s">
        <v>561</v>
      </c>
      <c r="J306" s="23" t="s">
        <v>2202</v>
      </c>
      <c r="K306" s="24"/>
      <c r="L306" s="25">
        <v>4400</v>
      </c>
      <c r="M306" s="26" t="s">
        <v>2203</v>
      </c>
      <c r="N306" s="27"/>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row>
    <row r="307" spans="1:247" ht="25.5">
      <c r="A307" s="17" t="s">
        <v>2204</v>
      </c>
      <c r="B307" s="18" t="s">
        <v>2200</v>
      </c>
      <c r="C307" s="19" t="s">
        <v>1686</v>
      </c>
      <c r="D307" s="20" t="s">
        <v>982</v>
      </c>
      <c r="E307" s="21" t="s">
        <v>983</v>
      </c>
      <c r="F307" s="17" t="s">
        <v>369</v>
      </c>
      <c r="G307" s="22">
        <v>50700000</v>
      </c>
      <c r="H307" s="23" t="s">
        <v>1109</v>
      </c>
      <c r="I307" s="22" t="s">
        <v>1400</v>
      </c>
      <c r="J307" s="23" t="s">
        <v>1401</v>
      </c>
      <c r="K307" s="24"/>
      <c r="L307" s="25">
        <v>5000</v>
      </c>
      <c r="M307" s="26" t="s">
        <v>2205</v>
      </c>
      <c r="N307" s="27"/>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row>
    <row r="308" spans="1:247" ht="25.5">
      <c r="A308" s="17" t="s">
        <v>2206</v>
      </c>
      <c r="B308" s="18" t="s">
        <v>2200</v>
      </c>
      <c r="C308" s="19" t="s">
        <v>1845</v>
      </c>
      <c r="D308" s="20" t="s">
        <v>2207</v>
      </c>
      <c r="E308" s="21" t="s">
        <v>2208</v>
      </c>
      <c r="F308" s="17" t="s">
        <v>368</v>
      </c>
      <c r="G308" s="22" t="s">
        <v>589</v>
      </c>
      <c r="H308" s="23" t="s">
        <v>590</v>
      </c>
      <c r="I308" s="22" t="s">
        <v>2209</v>
      </c>
      <c r="J308" s="23" t="s">
        <v>2210</v>
      </c>
      <c r="K308" s="24"/>
      <c r="L308" s="25">
        <v>46.1</v>
      </c>
      <c r="M308" s="26"/>
      <c r="N308" s="27" t="s">
        <v>2211</v>
      </c>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row>
    <row r="309" spans="1:247" ht="25.5">
      <c r="A309" s="17" t="s">
        <v>2212</v>
      </c>
      <c r="B309" s="18" t="s">
        <v>2200</v>
      </c>
      <c r="C309" s="19" t="s">
        <v>396</v>
      </c>
      <c r="D309" s="20" t="s">
        <v>2213</v>
      </c>
      <c r="E309" s="21" t="s">
        <v>2214</v>
      </c>
      <c r="F309" s="17" t="s">
        <v>388</v>
      </c>
      <c r="G309" s="22">
        <v>34300000</v>
      </c>
      <c r="H309" s="23" t="s">
        <v>1130</v>
      </c>
      <c r="I309" s="22" t="s">
        <v>1859</v>
      </c>
      <c r="J309" s="23" t="s">
        <v>1860</v>
      </c>
      <c r="K309" s="24" t="s">
        <v>2215</v>
      </c>
      <c r="L309" s="25">
        <v>35990</v>
      </c>
      <c r="M309" s="26" t="s">
        <v>2216</v>
      </c>
      <c r="N309" s="27"/>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row>
    <row r="310" spans="1:247" ht="25.5">
      <c r="A310" s="17" t="s">
        <v>2217</v>
      </c>
      <c r="B310" s="18" t="s">
        <v>2218</v>
      </c>
      <c r="C310" s="19" t="s">
        <v>2065</v>
      </c>
      <c r="D310" s="20" t="s">
        <v>2219</v>
      </c>
      <c r="E310" s="21" t="s">
        <v>2220</v>
      </c>
      <c r="F310" s="17" t="s">
        <v>388</v>
      </c>
      <c r="G310" s="22">
        <v>45300000</v>
      </c>
      <c r="H310" s="23" t="s">
        <v>509</v>
      </c>
      <c r="I310" s="22">
        <v>45312100</v>
      </c>
      <c r="J310" s="23" t="s">
        <v>2221</v>
      </c>
      <c r="K310" s="24"/>
      <c r="L310" s="25">
        <v>31500</v>
      </c>
      <c r="M310" s="26" t="s">
        <v>2222</v>
      </c>
      <c r="N310" s="27"/>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row>
    <row r="311" spans="1:247" ht="38.25">
      <c r="A311" s="17" t="s">
        <v>2223</v>
      </c>
      <c r="B311" s="18" t="s">
        <v>2218</v>
      </c>
      <c r="C311" s="19" t="s">
        <v>1306</v>
      </c>
      <c r="D311" s="20" t="s">
        <v>2224</v>
      </c>
      <c r="E311" s="21" t="s">
        <v>2225</v>
      </c>
      <c r="F311" s="17" t="s">
        <v>368</v>
      </c>
      <c r="G311" s="22" t="s">
        <v>2226</v>
      </c>
      <c r="H311" s="23" t="s">
        <v>2227</v>
      </c>
      <c r="I311" s="22" t="s">
        <v>2228</v>
      </c>
      <c r="J311" s="23" t="s">
        <v>2229</v>
      </c>
      <c r="K311" s="24"/>
      <c r="L311" s="25">
        <v>632.7</v>
      </c>
      <c r="M311" s="26"/>
      <c r="N311" s="27" t="s">
        <v>2230</v>
      </c>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row>
    <row r="312" spans="1:247" ht="38.25">
      <c r="A312" s="17" t="s">
        <v>2231</v>
      </c>
      <c r="B312" s="18" t="s">
        <v>2232</v>
      </c>
      <c r="C312" s="19" t="s">
        <v>1686</v>
      </c>
      <c r="D312" s="20" t="s">
        <v>2233</v>
      </c>
      <c r="E312" s="21" t="s">
        <v>2234</v>
      </c>
      <c r="F312" s="17" t="s">
        <v>368</v>
      </c>
      <c r="G312" s="22" t="s">
        <v>698</v>
      </c>
      <c r="H312" s="23" t="s">
        <v>699</v>
      </c>
      <c r="I312" s="22" t="s">
        <v>1550</v>
      </c>
      <c r="J312" s="23" t="s">
        <v>1551</v>
      </c>
      <c r="K312" s="24"/>
      <c r="L312" s="25">
        <v>211</v>
      </c>
      <c r="M312" s="26"/>
      <c r="N312" s="27" t="s">
        <v>2235</v>
      </c>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row>
    <row r="313" spans="1:247" ht="25.5">
      <c r="A313" s="17" t="s">
        <v>2236</v>
      </c>
      <c r="B313" s="18" t="s">
        <v>2232</v>
      </c>
      <c r="C313" s="19" t="s">
        <v>396</v>
      </c>
      <c r="D313" s="20" t="s">
        <v>673</v>
      </c>
      <c r="E313" s="21" t="s">
        <v>674</v>
      </c>
      <c r="F313" s="17" t="s">
        <v>368</v>
      </c>
      <c r="G313" s="22" t="s">
        <v>678</v>
      </c>
      <c r="H313" s="23" t="s">
        <v>679</v>
      </c>
      <c r="I313" s="22" t="s">
        <v>678</v>
      </c>
      <c r="J313" s="23" t="s">
        <v>2237</v>
      </c>
      <c r="K313" s="24"/>
      <c r="L313" s="25">
        <v>2831</v>
      </c>
      <c r="M313" s="26"/>
      <c r="N313" s="27" t="s">
        <v>2238</v>
      </c>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row>
    <row r="314" spans="1:247" ht="25.5">
      <c r="A314" s="17" t="s">
        <v>2239</v>
      </c>
      <c r="B314" s="18" t="s">
        <v>2240</v>
      </c>
      <c r="C314" s="19" t="s">
        <v>1716</v>
      </c>
      <c r="D314" s="20" t="s">
        <v>2241</v>
      </c>
      <c r="E314" s="21" t="s">
        <v>2242</v>
      </c>
      <c r="F314" s="17" t="s">
        <v>369</v>
      </c>
      <c r="G314" s="22">
        <v>39200000</v>
      </c>
      <c r="H314" s="23" t="s">
        <v>976</v>
      </c>
      <c r="I314" s="22" t="s">
        <v>1374</v>
      </c>
      <c r="J314" s="23" t="s">
        <v>1375</v>
      </c>
      <c r="K314" s="24" t="s">
        <v>2243</v>
      </c>
      <c r="L314" s="25">
        <v>7189.98</v>
      </c>
      <c r="M314" s="26" t="s">
        <v>2244</v>
      </c>
      <c r="N314" s="27"/>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row>
    <row r="315" spans="1:247" ht="25.5">
      <c r="A315" s="17" t="s">
        <v>2245</v>
      </c>
      <c r="B315" s="18" t="s">
        <v>2240</v>
      </c>
      <c r="C315" s="19" t="s">
        <v>1686</v>
      </c>
      <c r="D315" s="20" t="s">
        <v>760</v>
      </c>
      <c r="E315" s="21" t="s">
        <v>761</v>
      </c>
      <c r="F315" s="17" t="s">
        <v>369</v>
      </c>
      <c r="G315" s="22">
        <v>42500000</v>
      </c>
      <c r="H315" s="23" t="s">
        <v>763</v>
      </c>
      <c r="I315" s="22">
        <v>42512000</v>
      </c>
      <c r="J315" s="23" t="s">
        <v>1323</v>
      </c>
      <c r="K315" s="24"/>
      <c r="L315" s="25">
        <v>4700</v>
      </c>
      <c r="M315" s="26" t="s">
        <v>2246</v>
      </c>
      <c r="N315" s="27"/>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row>
    <row r="316" spans="1:247" ht="25.5">
      <c r="A316" s="17" t="s">
        <v>2247</v>
      </c>
      <c r="B316" s="18" t="s">
        <v>2240</v>
      </c>
      <c r="C316" s="19" t="s">
        <v>1686</v>
      </c>
      <c r="D316" s="20" t="s">
        <v>1171</v>
      </c>
      <c r="E316" s="21" t="s">
        <v>1172</v>
      </c>
      <c r="F316" s="17" t="s">
        <v>388</v>
      </c>
      <c r="G316" s="22">
        <v>39100000</v>
      </c>
      <c r="H316" s="23" t="s">
        <v>470</v>
      </c>
      <c r="I316" s="22" t="s">
        <v>2248</v>
      </c>
      <c r="J316" s="23" t="s">
        <v>2249</v>
      </c>
      <c r="K316" s="24" t="s">
        <v>2250</v>
      </c>
      <c r="L316" s="25">
        <v>16920</v>
      </c>
      <c r="M316" s="26" t="s">
        <v>2251</v>
      </c>
      <c r="N316" s="27"/>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row>
    <row r="317" spans="1:247" ht="25.5">
      <c r="A317" s="17" t="s">
        <v>2252</v>
      </c>
      <c r="B317" s="18" t="s">
        <v>2240</v>
      </c>
      <c r="C317" s="19" t="s">
        <v>406</v>
      </c>
      <c r="D317" s="20" t="s">
        <v>2253</v>
      </c>
      <c r="E317" s="21" t="s">
        <v>2254</v>
      </c>
      <c r="F317" s="17" t="s">
        <v>369</v>
      </c>
      <c r="G317" s="22">
        <v>39200000</v>
      </c>
      <c r="H317" s="23" t="s">
        <v>976</v>
      </c>
      <c r="I317" s="22" t="s">
        <v>1374</v>
      </c>
      <c r="J317" s="23" t="s">
        <v>1375</v>
      </c>
      <c r="K317" s="24" t="s">
        <v>2255</v>
      </c>
      <c r="L317" s="25">
        <v>4920</v>
      </c>
      <c r="M317" s="26" t="s">
        <v>2256</v>
      </c>
      <c r="N317" s="27"/>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row>
    <row r="318" spans="1:247" ht="25.5">
      <c r="A318" s="17" t="s">
        <v>2257</v>
      </c>
      <c r="B318" s="18" t="s">
        <v>2258</v>
      </c>
      <c r="C318" s="19" t="s">
        <v>396</v>
      </c>
      <c r="D318" s="20" t="s">
        <v>631</v>
      </c>
      <c r="E318" s="21" t="s">
        <v>632</v>
      </c>
      <c r="F318" s="17" t="s">
        <v>368</v>
      </c>
      <c r="G318" s="22" t="s">
        <v>441</v>
      </c>
      <c r="H318" s="23" t="s">
        <v>442</v>
      </c>
      <c r="I318" s="22" t="s">
        <v>441</v>
      </c>
      <c r="J318" s="23" t="s">
        <v>2259</v>
      </c>
      <c r="K318" s="24" t="s">
        <v>2260</v>
      </c>
      <c r="L318" s="25">
        <f>4110*1.88</f>
        <v>7726.799999999999</v>
      </c>
      <c r="M318" s="26"/>
      <c r="N318" s="27" t="s">
        <v>2261</v>
      </c>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row>
    <row r="319" spans="1:247" ht="25.5">
      <c r="A319" s="17" t="s">
        <v>2262</v>
      </c>
      <c r="B319" s="18" t="s">
        <v>2258</v>
      </c>
      <c r="C319" s="19" t="s">
        <v>396</v>
      </c>
      <c r="D319" s="20" t="s">
        <v>1171</v>
      </c>
      <c r="E319" s="21" t="s">
        <v>1172</v>
      </c>
      <c r="F319" s="17" t="s">
        <v>369</v>
      </c>
      <c r="G319" s="22">
        <v>31500000</v>
      </c>
      <c r="H319" s="23" t="s">
        <v>2068</v>
      </c>
      <c r="I319" s="22" t="s">
        <v>2263</v>
      </c>
      <c r="J319" s="23" t="s">
        <v>2264</v>
      </c>
      <c r="K319" s="24" t="s">
        <v>2265</v>
      </c>
      <c r="L319" s="25">
        <v>1440</v>
      </c>
      <c r="M319" s="26" t="s">
        <v>2266</v>
      </c>
      <c r="N319" s="27"/>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row>
    <row r="320" spans="1:247" ht="25.5">
      <c r="A320" s="17" t="s">
        <v>2267</v>
      </c>
      <c r="B320" s="18" t="s">
        <v>2268</v>
      </c>
      <c r="C320" s="19" t="s">
        <v>1686</v>
      </c>
      <c r="D320" s="20" t="s">
        <v>2017</v>
      </c>
      <c r="E320" s="21" t="s">
        <v>2018</v>
      </c>
      <c r="F320" s="17" t="s">
        <v>369</v>
      </c>
      <c r="G320" s="22">
        <v>38600000</v>
      </c>
      <c r="H320" s="23" t="s">
        <v>2269</v>
      </c>
      <c r="I320" s="22" t="s">
        <v>2270</v>
      </c>
      <c r="J320" s="23" t="s">
        <v>2271</v>
      </c>
      <c r="K320" s="24"/>
      <c r="L320" s="25">
        <v>4500</v>
      </c>
      <c r="M320" s="26" t="s">
        <v>2272</v>
      </c>
      <c r="N320" s="27"/>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row>
    <row r="321" spans="1:247" ht="38.25">
      <c r="A321" s="17" t="s">
        <v>2273</v>
      </c>
      <c r="B321" s="18" t="s">
        <v>2274</v>
      </c>
      <c r="C321" s="19" t="s">
        <v>1686</v>
      </c>
      <c r="D321" s="20" t="s">
        <v>1426</v>
      </c>
      <c r="E321" s="21" t="s">
        <v>1427</v>
      </c>
      <c r="F321" s="17" t="s">
        <v>388</v>
      </c>
      <c r="G321" s="22">
        <v>39100000</v>
      </c>
      <c r="H321" s="23" t="s">
        <v>470</v>
      </c>
      <c r="I321" s="22">
        <v>39100000</v>
      </c>
      <c r="J321" s="23" t="s">
        <v>2275</v>
      </c>
      <c r="K321" s="24"/>
      <c r="L321" s="25">
        <v>11870</v>
      </c>
      <c r="M321" s="26" t="s">
        <v>2276</v>
      </c>
      <c r="N321" s="27"/>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row>
    <row r="322" spans="1:247" ht="178.5">
      <c r="A322" s="17" t="s">
        <v>2277</v>
      </c>
      <c r="B322" s="18" t="s">
        <v>2274</v>
      </c>
      <c r="C322" s="19" t="s">
        <v>1686</v>
      </c>
      <c r="D322" s="20" t="s">
        <v>1651</v>
      </c>
      <c r="E322" s="21" t="s">
        <v>1652</v>
      </c>
      <c r="F322" s="17" t="s">
        <v>388</v>
      </c>
      <c r="G322" s="22">
        <v>30200000</v>
      </c>
      <c r="H322" s="23" t="s">
        <v>653</v>
      </c>
      <c r="I322" s="22" t="s">
        <v>654</v>
      </c>
      <c r="J322" s="23" t="s">
        <v>2278</v>
      </c>
      <c r="K322" s="24"/>
      <c r="L322" s="25">
        <v>16410</v>
      </c>
      <c r="M322" s="26" t="s">
        <v>2279</v>
      </c>
      <c r="N322" s="27"/>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row>
    <row r="323" spans="1:247" ht="25.5">
      <c r="A323" s="17" t="s">
        <v>2280</v>
      </c>
      <c r="B323" s="18" t="s">
        <v>2274</v>
      </c>
      <c r="C323" s="19" t="s">
        <v>396</v>
      </c>
      <c r="D323" s="20" t="s">
        <v>1564</v>
      </c>
      <c r="E323" s="21" t="s">
        <v>1565</v>
      </c>
      <c r="F323" s="17" t="s">
        <v>368</v>
      </c>
      <c r="G323" s="22" t="s">
        <v>503</v>
      </c>
      <c r="H323" s="23" t="s">
        <v>1566</v>
      </c>
      <c r="I323" s="22" t="s">
        <v>503</v>
      </c>
      <c r="J323" s="23" t="s">
        <v>1567</v>
      </c>
      <c r="K323" s="24"/>
      <c r="L323" s="25">
        <v>3000</v>
      </c>
      <c r="M323" s="26"/>
      <c r="N323" s="27" t="s">
        <v>2281</v>
      </c>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row>
    <row r="324" spans="1:247" ht="25.5">
      <c r="A324" s="17" t="s">
        <v>2282</v>
      </c>
      <c r="B324" s="18" t="s">
        <v>2274</v>
      </c>
      <c r="C324" s="19" t="s">
        <v>1306</v>
      </c>
      <c r="D324" s="20" t="s">
        <v>959</v>
      </c>
      <c r="E324" s="21" t="s">
        <v>960</v>
      </c>
      <c r="F324" s="17" t="s">
        <v>368</v>
      </c>
      <c r="G324" s="22" t="s">
        <v>961</v>
      </c>
      <c r="H324" s="23" t="s">
        <v>962</v>
      </c>
      <c r="I324" s="22" t="s">
        <v>2283</v>
      </c>
      <c r="J324" s="23" t="s">
        <v>962</v>
      </c>
      <c r="K324" s="24"/>
      <c r="L324" s="25">
        <v>138.5</v>
      </c>
      <c r="M324" s="26"/>
      <c r="N324" s="27" t="s">
        <v>2284</v>
      </c>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row>
    <row r="325" spans="1:247" ht="25.5">
      <c r="A325" s="17" t="s">
        <v>2285</v>
      </c>
      <c r="B325" s="18" t="s">
        <v>2274</v>
      </c>
      <c r="C325" s="19" t="s">
        <v>2286</v>
      </c>
      <c r="D325" s="20" t="s">
        <v>2287</v>
      </c>
      <c r="E325" s="21" t="s">
        <v>2288</v>
      </c>
      <c r="F325" s="17" t="s">
        <v>368</v>
      </c>
      <c r="G325" s="22" t="s">
        <v>613</v>
      </c>
      <c r="H325" s="23" t="s">
        <v>614</v>
      </c>
      <c r="I325" s="22" t="s">
        <v>2289</v>
      </c>
      <c r="J325" s="23" t="s">
        <v>2290</v>
      </c>
      <c r="K325" s="24" t="s">
        <v>2291</v>
      </c>
      <c r="L325" s="25">
        <v>81</v>
      </c>
      <c r="M325" s="26"/>
      <c r="N325" s="27" t="s">
        <v>2292</v>
      </c>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row>
    <row r="326" spans="1:247" ht="25.5">
      <c r="A326" s="17" t="s">
        <v>2293</v>
      </c>
      <c r="B326" s="18" t="s">
        <v>2274</v>
      </c>
      <c r="C326" s="19" t="s">
        <v>1686</v>
      </c>
      <c r="D326" s="20" t="s">
        <v>673</v>
      </c>
      <c r="E326" s="21" t="s">
        <v>674</v>
      </c>
      <c r="F326" s="17" t="s">
        <v>369</v>
      </c>
      <c r="G326" s="22">
        <v>33700000</v>
      </c>
      <c r="H326" s="23" t="s">
        <v>1750</v>
      </c>
      <c r="I326" s="22" t="s">
        <v>1751</v>
      </c>
      <c r="J326" s="23" t="s">
        <v>1750</v>
      </c>
      <c r="K326" s="24"/>
      <c r="L326" s="25">
        <v>1026</v>
      </c>
      <c r="M326" s="26" t="s">
        <v>2294</v>
      </c>
      <c r="N326" s="27"/>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row>
    <row r="327" spans="1:247" ht="25.5">
      <c r="A327" s="17" t="s">
        <v>2295</v>
      </c>
      <c r="B327" s="18" t="s">
        <v>2274</v>
      </c>
      <c r="C327" s="19" t="s">
        <v>1306</v>
      </c>
      <c r="D327" s="20" t="s">
        <v>2296</v>
      </c>
      <c r="E327" s="21" t="s">
        <v>2297</v>
      </c>
      <c r="F327" s="17" t="s">
        <v>368</v>
      </c>
      <c r="G327" s="22" t="s">
        <v>485</v>
      </c>
      <c r="H327" s="23" t="s">
        <v>486</v>
      </c>
      <c r="I327" s="22" t="s">
        <v>2298</v>
      </c>
      <c r="J327" s="23" t="s">
        <v>2299</v>
      </c>
      <c r="K327" s="24"/>
      <c r="L327" s="25">
        <v>56.8</v>
      </c>
      <c r="M327" s="26"/>
      <c r="N327" s="27" t="s">
        <v>2300</v>
      </c>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row>
    <row r="328" spans="1:247" ht="25.5">
      <c r="A328" s="17" t="s">
        <v>2301</v>
      </c>
      <c r="B328" s="18" t="s">
        <v>1947</v>
      </c>
      <c r="C328" s="19" t="s">
        <v>1716</v>
      </c>
      <c r="D328" s="20" t="s">
        <v>1846</v>
      </c>
      <c r="E328" s="21" t="s">
        <v>1847</v>
      </c>
      <c r="F328" s="17" t="s">
        <v>369</v>
      </c>
      <c r="G328" s="22">
        <v>31700000</v>
      </c>
      <c r="H328" s="23" t="s">
        <v>1848</v>
      </c>
      <c r="I328" s="22" t="s">
        <v>1849</v>
      </c>
      <c r="J328" s="23" t="s">
        <v>1850</v>
      </c>
      <c r="K328" s="24"/>
      <c r="L328" s="25">
        <v>6700</v>
      </c>
      <c r="M328" s="26" t="s">
        <v>2302</v>
      </c>
      <c r="N328" s="27"/>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row>
    <row r="329" spans="1:247" ht="25.5">
      <c r="A329" s="17" t="s">
        <v>2303</v>
      </c>
      <c r="B329" s="18" t="s">
        <v>2304</v>
      </c>
      <c r="C329" s="19" t="s">
        <v>406</v>
      </c>
      <c r="D329" s="20" t="s">
        <v>673</v>
      </c>
      <c r="E329" s="21" t="s">
        <v>674</v>
      </c>
      <c r="F329" s="17" t="s">
        <v>369</v>
      </c>
      <c r="G329" s="22">
        <v>37400000</v>
      </c>
      <c r="H329" s="23" t="s">
        <v>2127</v>
      </c>
      <c r="I329" s="22" t="s">
        <v>2126</v>
      </c>
      <c r="J329" s="23" t="s">
        <v>2305</v>
      </c>
      <c r="K329" s="24"/>
      <c r="L329" s="25">
        <v>1830</v>
      </c>
      <c r="M329" s="26" t="s">
        <v>2306</v>
      </c>
      <c r="N329" s="27"/>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row>
    <row r="330" spans="1:247" ht="25.5">
      <c r="A330" s="17" t="s">
        <v>2307</v>
      </c>
      <c r="B330" s="18" t="s">
        <v>2308</v>
      </c>
      <c r="C330" s="19" t="s">
        <v>423</v>
      </c>
      <c r="D330" s="20" t="s">
        <v>673</v>
      </c>
      <c r="E330" s="21" t="s">
        <v>674</v>
      </c>
      <c r="F330" s="17" t="s">
        <v>369</v>
      </c>
      <c r="G330" s="22">
        <v>15700000</v>
      </c>
      <c r="H330" s="23" t="s">
        <v>2309</v>
      </c>
      <c r="I330" s="22" t="s">
        <v>2310</v>
      </c>
      <c r="J330" s="23" t="s">
        <v>2311</v>
      </c>
      <c r="K330" s="24"/>
      <c r="L330" s="25">
        <v>10920</v>
      </c>
      <c r="M330" s="26" t="s">
        <v>2312</v>
      </c>
      <c r="N330" s="27"/>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row>
    <row r="331" spans="1:247" ht="25.5">
      <c r="A331" s="17" t="s">
        <v>2313</v>
      </c>
      <c r="B331" s="18" t="s">
        <v>2308</v>
      </c>
      <c r="C331" s="19" t="s">
        <v>406</v>
      </c>
      <c r="D331" s="20" t="s">
        <v>2314</v>
      </c>
      <c r="E331" s="21" t="s">
        <v>2315</v>
      </c>
      <c r="F331" s="17" t="s">
        <v>369</v>
      </c>
      <c r="G331" s="22">
        <v>38600000</v>
      </c>
      <c r="H331" s="23" t="s">
        <v>2269</v>
      </c>
      <c r="I331" s="22" t="s">
        <v>2316</v>
      </c>
      <c r="J331" s="23" t="s">
        <v>2317</v>
      </c>
      <c r="K331" s="24" t="s">
        <v>1861</v>
      </c>
      <c r="L331" s="25">
        <v>2520</v>
      </c>
      <c r="M331" s="26" t="s">
        <v>2318</v>
      </c>
      <c r="N331" s="27"/>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row>
    <row r="332" spans="1:247" ht="51">
      <c r="A332" s="17" t="s">
        <v>2319</v>
      </c>
      <c r="B332" s="18" t="s">
        <v>2308</v>
      </c>
      <c r="C332" s="19" t="s">
        <v>396</v>
      </c>
      <c r="D332" s="20" t="s">
        <v>1853</v>
      </c>
      <c r="E332" s="21" t="s">
        <v>1854</v>
      </c>
      <c r="F332" s="17" t="s">
        <v>388</v>
      </c>
      <c r="G332" s="22">
        <v>30100000</v>
      </c>
      <c r="H332" s="23" t="s">
        <v>638</v>
      </c>
      <c r="I332" s="22" t="s">
        <v>2320</v>
      </c>
      <c r="J332" s="23" t="s">
        <v>2321</v>
      </c>
      <c r="K332" s="24" t="s">
        <v>2322</v>
      </c>
      <c r="L332" s="25">
        <v>4900</v>
      </c>
      <c r="M332" s="26" t="s">
        <v>2323</v>
      </c>
      <c r="N332" s="27"/>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row>
    <row r="333" spans="1:247" ht="76.5">
      <c r="A333" s="17" t="s">
        <v>2324</v>
      </c>
      <c r="B333" s="18" t="s">
        <v>2308</v>
      </c>
      <c r="C333" s="19" t="s">
        <v>396</v>
      </c>
      <c r="D333" s="20" t="s">
        <v>2094</v>
      </c>
      <c r="E333" s="21" t="s">
        <v>2095</v>
      </c>
      <c r="F333" s="17" t="s">
        <v>369</v>
      </c>
      <c r="G333" s="22">
        <v>33100000</v>
      </c>
      <c r="H333" s="23" t="s">
        <v>1201</v>
      </c>
      <c r="I333" s="22" t="s">
        <v>2325</v>
      </c>
      <c r="J333" s="23" t="s">
        <v>2326</v>
      </c>
      <c r="K333" s="24"/>
      <c r="L333" s="25">
        <v>23000</v>
      </c>
      <c r="M333" s="26" t="s">
        <v>2327</v>
      </c>
      <c r="N333" s="27"/>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row>
    <row r="334" spans="1:247" ht="25.5">
      <c r="A334" s="17" t="s">
        <v>2328</v>
      </c>
      <c r="B334" s="18" t="s">
        <v>2308</v>
      </c>
      <c r="C334" s="19" t="s">
        <v>1686</v>
      </c>
      <c r="D334" s="20" t="s">
        <v>2329</v>
      </c>
      <c r="E334" s="21" t="s">
        <v>2330</v>
      </c>
      <c r="F334" s="17" t="s">
        <v>369</v>
      </c>
      <c r="G334" s="22">
        <v>44400000</v>
      </c>
      <c r="H334" s="23" t="s">
        <v>1811</v>
      </c>
      <c r="I334" s="22" t="s">
        <v>1812</v>
      </c>
      <c r="J334" s="23" t="s">
        <v>1811</v>
      </c>
      <c r="K334" s="24" t="s">
        <v>2331</v>
      </c>
      <c r="L334" s="25">
        <v>400</v>
      </c>
      <c r="M334" s="26" t="s">
        <v>2332</v>
      </c>
      <c r="N334" s="27"/>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row>
    <row r="335" spans="1:247" ht="25.5">
      <c r="A335" s="17" t="s">
        <v>2333</v>
      </c>
      <c r="B335" s="18" t="s">
        <v>2334</v>
      </c>
      <c r="C335" s="19" t="s">
        <v>2286</v>
      </c>
      <c r="D335" s="20" t="s">
        <v>2335</v>
      </c>
      <c r="E335" s="21" t="s">
        <v>2336</v>
      </c>
      <c r="F335" s="17" t="s">
        <v>368</v>
      </c>
      <c r="G335" s="22" t="s">
        <v>2337</v>
      </c>
      <c r="H335" s="23" t="s">
        <v>2338</v>
      </c>
      <c r="I335" s="22" t="s">
        <v>2339</v>
      </c>
      <c r="J335" s="23" t="s">
        <v>2340</v>
      </c>
      <c r="K335" s="24" t="s">
        <v>1937</v>
      </c>
      <c r="L335" s="25">
        <f>55*10</f>
        <v>550</v>
      </c>
      <c r="M335" s="26"/>
      <c r="N335" s="27" t="s">
        <v>2341</v>
      </c>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row>
    <row r="336" spans="1:247" ht="25.5">
      <c r="A336" s="17" t="s">
        <v>2342</v>
      </c>
      <c r="B336" s="18" t="s">
        <v>2334</v>
      </c>
      <c r="C336" s="19" t="s">
        <v>2286</v>
      </c>
      <c r="D336" s="20" t="s">
        <v>2343</v>
      </c>
      <c r="E336" s="21" t="s">
        <v>2344</v>
      </c>
      <c r="F336" s="17" t="s">
        <v>368</v>
      </c>
      <c r="G336" s="22" t="s">
        <v>2226</v>
      </c>
      <c r="H336" s="23" t="s">
        <v>2345</v>
      </c>
      <c r="I336" s="22" t="s">
        <v>2346</v>
      </c>
      <c r="J336" s="23" t="s">
        <v>2347</v>
      </c>
      <c r="K336" s="24"/>
      <c r="L336" s="25">
        <v>1300</v>
      </c>
      <c r="M336" s="26"/>
      <c r="N336" s="27" t="s">
        <v>2348</v>
      </c>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row>
    <row r="337" spans="1:247" ht="51">
      <c r="A337" s="17" t="s">
        <v>2349</v>
      </c>
      <c r="B337" s="18" t="s">
        <v>855</v>
      </c>
      <c r="C337" s="19" t="s">
        <v>2350</v>
      </c>
      <c r="D337" s="20" t="s">
        <v>1354</v>
      </c>
      <c r="E337" s="21" t="s">
        <v>1355</v>
      </c>
      <c r="F337" s="17" t="s">
        <v>388</v>
      </c>
      <c r="G337" s="22">
        <v>30100000</v>
      </c>
      <c r="H337" s="23" t="s">
        <v>638</v>
      </c>
      <c r="I337" s="22" t="s">
        <v>2351</v>
      </c>
      <c r="J337" s="23" t="s">
        <v>2352</v>
      </c>
      <c r="K337" s="24" t="s">
        <v>1636</v>
      </c>
      <c r="L337" s="25">
        <v>11340</v>
      </c>
      <c r="M337" s="26" t="s">
        <v>2353</v>
      </c>
      <c r="N337" s="27"/>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row>
    <row r="338" spans="1:247" ht="25.5">
      <c r="A338" s="17" t="s">
        <v>2354</v>
      </c>
      <c r="B338" s="18" t="s">
        <v>855</v>
      </c>
      <c r="C338" s="19" t="s">
        <v>406</v>
      </c>
      <c r="D338" s="20" t="s">
        <v>673</v>
      </c>
      <c r="E338" s="21" t="s">
        <v>674</v>
      </c>
      <c r="F338" s="17" t="s">
        <v>369</v>
      </c>
      <c r="G338" s="22">
        <v>39200000</v>
      </c>
      <c r="H338" s="23" t="s">
        <v>976</v>
      </c>
      <c r="I338" s="22">
        <v>39221240</v>
      </c>
      <c r="J338" s="23" t="s">
        <v>2355</v>
      </c>
      <c r="K338" s="24" t="s">
        <v>2356</v>
      </c>
      <c r="L338" s="25">
        <v>1760</v>
      </c>
      <c r="M338" s="26" t="s">
        <v>2357</v>
      </c>
      <c r="N338" s="27"/>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row>
    <row r="339" spans="1:247" ht="63.75">
      <c r="A339" s="17" t="s">
        <v>2358</v>
      </c>
      <c r="B339" s="18" t="s">
        <v>2359</v>
      </c>
      <c r="C339" s="19" t="s">
        <v>423</v>
      </c>
      <c r="D339" s="20" t="s">
        <v>433</v>
      </c>
      <c r="E339" s="21" t="s">
        <v>434</v>
      </c>
      <c r="F339" s="17" t="s">
        <v>388</v>
      </c>
      <c r="G339" s="22">
        <v>731000001</v>
      </c>
      <c r="H339" s="23" t="s">
        <v>426</v>
      </c>
      <c r="I339" s="22" t="s">
        <v>427</v>
      </c>
      <c r="J339" s="23" t="s">
        <v>2360</v>
      </c>
      <c r="K339" s="24" t="s">
        <v>2361</v>
      </c>
      <c r="L339" s="25">
        <v>50000</v>
      </c>
      <c r="M339" s="26" t="s">
        <v>2362</v>
      </c>
      <c r="N339" s="27"/>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row>
    <row r="340" spans="1:247" ht="63.75">
      <c r="A340" s="17" t="s">
        <v>2363</v>
      </c>
      <c r="B340" s="18" t="s">
        <v>2359</v>
      </c>
      <c r="C340" s="19" t="s">
        <v>423</v>
      </c>
      <c r="D340" s="20" t="s">
        <v>2364</v>
      </c>
      <c r="E340" s="21" t="s">
        <v>2365</v>
      </c>
      <c r="F340" s="17" t="s">
        <v>388</v>
      </c>
      <c r="G340" s="22" t="s">
        <v>2366</v>
      </c>
      <c r="H340" s="23" t="s">
        <v>491</v>
      </c>
      <c r="I340" s="22" t="s">
        <v>2366</v>
      </c>
      <c r="J340" s="23" t="s">
        <v>2367</v>
      </c>
      <c r="K340" s="24"/>
      <c r="L340" s="25">
        <v>18489.8</v>
      </c>
      <c r="M340" s="26" t="s">
        <v>2368</v>
      </c>
      <c r="N340" s="27"/>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row>
    <row r="341" spans="1:247" ht="25.5">
      <c r="A341" s="17" t="s">
        <v>2369</v>
      </c>
      <c r="B341" s="18" t="s">
        <v>2359</v>
      </c>
      <c r="C341" s="19" t="s">
        <v>2109</v>
      </c>
      <c r="D341" s="20" t="s">
        <v>2370</v>
      </c>
      <c r="E341" s="21" t="s">
        <v>2371</v>
      </c>
      <c r="F341" s="17" t="s">
        <v>368</v>
      </c>
      <c r="G341" s="22" t="s">
        <v>1789</v>
      </c>
      <c r="H341" s="23" t="s">
        <v>943</v>
      </c>
      <c r="I341" s="22" t="s">
        <v>1789</v>
      </c>
      <c r="J341" s="23" t="s">
        <v>2372</v>
      </c>
      <c r="K341" s="24"/>
      <c r="L341" s="25">
        <v>1045</v>
      </c>
      <c r="M341" s="26"/>
      <c r="N341" s="27" t="s">
        <v>2373</v>
      </c>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row>
    <row r="342" spans="1:247" ht="25.5">
      <c r="A342" s="17" t="s">
        <v>2374</v>
      </c>
      <c r="B342" s="18" t="s">
        <v>2359</v>
      </c>
      <c r="C342" s="19" t="s">
        <v>2375</v>
      </c>
      <c r="D342" s="20" t="s">
        <v>2376</v>
      </c>
      <c r="E342" s="21" t="s">
        <v>2377</v>
      </c>
      <c r="F342" s="17" t="s">
        <v>369</v>
      </c>
      <c r="G342" s="22">
        <v>50600000</v>
      </c>
      <c r="H342" s="23" t="s">
        <v>2378</v>
      </c>
      <c r="I342" s="22" t="s">
        <v>2379</v>
      </c>
      <c r="J342" s="23" t="s">
        <v>2380</v>
      </c>
      <c r="K342" s="24" t="s">
        <v>2381</v>
      </c>
      <c r="L342" s="25">
        <v>100654.6</v>
      </c>
      <c r="M342" s="26" t="s">
        <v>2382</v>
      </c>
      <c r="N342" s="27"/>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row>
    <row r="343" spans="1:247" ht="51">
      <c r="A343" s="17" t="s">
        <v>2383</v>
      </c>
      <c r="B343" s="18" t="s">
        <v>2384</v>
      </c>
      <c r="C343" s="19" t="s">
        <v>406</v>
      </c>
      <c r="D343" s="20" t="s">
        <v>1956</v>
      </c>
      <c r="E343" s="21" t="s">
        <v>1957</v>
      </c>
      <c r="F343" s="17" t="s">
        <v>388</v>
      </c>
      <c r="G343" s="22">
        <v>30100000</v>
      </c>
      <c r="H343" s="23" t="s">
        <v>638</v>
      </c>
      <c r="I343" s="22" t="s">
        <v>2385</v>
      </c>
      <c r="J343" s="23" t="s">
        <v>2386</v>
      </c>
      <c r="K343" s="24"/>
      <c r="L343" s="25">
        <v>720</v>
      </c>
      <c r="M343" s="26" t="s">
        <v>2387</v>
      </c>
      <c r="N343" s="27"/>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row>
    <row r="344" spans="1:247" ht="63.75">
      <c r="A344" s="17" t="s">
        <v>2388</v>
      </c>
      <c r="B344" s="18" t="s">
        <v>2048</v>
      </c>
      <c r="C344" s="19" t="s">
        <v>2389</v>
      </c>
      <c r="D344" s="20" t="s">
        <v>2390</v>
      </c>
      <c r="E344" s="21" t="s">
        <v>2391</v>
      </c>
      <c r="F344" s="17" t="s">
        <v>388</v>
      </c>
      <c r="G344" s="22">
        <v>39100000</v>
      </c>
      <c r="H344" s="23" t="s">
        <v>470</v>
      </c>
      <c r="I344" s="22" t="s">
        <v>2392</v>
      </c>
      <c r="J344" s="23" t="s">
        <v>2393</v>
      </c>
      <c r="K344" s="24"/>
      <c r="L344" s="25">
        <v>13490</v>
      </c>
      <c r="M344" s="26" t="s">
        <v>2394</v>
      </c>
      <c r="N344" s="27"/>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row>
    <row r="345" spans="1:247" ht="25.5">
      <c r="A345" s="17" t="s">
        <v>2395</v>
      </c>
      <c r="B345" s="18" t="s">
        <v>2048</v>
      </c>
      <c r="C345" s="19" t="s">
        <v>2396</v>
      </c>
      <c r="D345" s="20" t="s">
        <v>550</v>
      </c>
      <c r="E345" s="21" t="s">
        <v>551</v>
      </c>
      <c r="F345" s="17" t="s">
        <v>368</v>
      </c>
      <c r="G345" s="22" t="s">
        <v>552</v>
      </c>
      <c r="H345" s="23" t="s">
        <v>553</v>
      </c>
      <c r="I345" s="22" t="s">
        <v>554</v>
      </c>
      <c r="J345" s="23" t="s">
        <v>555</v>
      </c>
      <c r="K345" s="24"/>
      <c r="L345" s="25">
        <v>550</v>
      </c>
      <c r="M345" s="26"/>
      <c r="N345" s="27" t="s">
        <v>2397</v>
      </c>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row>
    <row r="346" spans="1:247" ht="25.5">
      <c r="A346" s="17" t="s">
        <v>2398</v>
      </c>
      <c r="B346" s="18" t="s">
        <v>2399</v>
      </c>
      <c r="C346" s="19" t="s">
        <v>2400</v>
      </c>
      <c r="D346" s="20" t="s">
        <v>2017</v>
      </c>
      <c r="E346" s="21" t="s">
        <v>2018</v>
      </c>
      <c r="F346" s="17" t="s">
        <v>388</v>
      </c>
      <c r="G346" s="22">
        <v>30200000</v>
      </c>
      <c r="H346" s="23" t="s">
        <v>653</v>
      </c>
      <c r="I346" s="22" t="s">
        <v>2401</v>
      </c>
      <c r="J346" s="23" t="s">
        <v>2402</v>
      </c>
      <c r="K346" s="24" t="s">
        <v>1986</v>
      </c>
      <c r="L346" s="25">
        <v>45999</v>
      </c>
      <c r="M346" s="26" t="s">
        <v>2403</v>
      </c>
      <c r="N346" s="27"/>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row>
    <row r="347" spans="1:247" ht="25.5">
      <c r="A347" s="17" t="s">
        <v>2404</v>
      </c>
      <c r="B347" s="18" t="s">
        <v>2405</v>
      </c>
      <c r="C347" s="19" t="s">
        <v>406</v>
      </c>
      <c r="D347" s="20" t="s">
        <v>1404</v>
      </c>
      <c r="E347" s="21" t="s">
        <v>1165</v>
      </c>
      <c r="F347" s="17" t="s">
        <v>368</v>
      </c>
      <c r="G347" s="22">
        <v>31400000</v>
      </c>
      <c r="H347" s="23" t="s">
        <v>1166</v>
      </c>
      <c r="I347" s="22" t="s">
        <v>1405</v>
      </c>
      <c r="J347" s="23" t="s">
        <v>1406</v>
      </c>
      <c r="K347" s="24">
        <v>2</v>
      </c>
      <c r="L347" s="25">
        <v>580</v>
      </c>
      <c r="M347" s="26"/>
      <c r="N347" s="27" t="s">
        <v>2406</v>
      </c>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row>
    <row r="348" spans="1:247" ht="25.5">
      <c r="A348" s="17" t="s">
        <v>2407</v>
      </c>
      <c r="B348" s="18" t="s">
        <v>2405</v>
      </c>
      <c r="C348" s="19" t="s">
        <v>1686</v>
      </c>
      <c r="D348" s="20" t="s">
        <v>2213</v>
      </c>
      <c r="E348" s="21" t="s">
        <v>2214</v>
      </c>
      <c r="F348" s="17" t="s">
        <v>388</v>
      </c>
      <c r="G348" s="22">
        <v>34300000</v>
      </c>
      <c r="H348" s="23" t="s">
        <v>1130</v>
      </c>
      <c r="I348" s="22">
        <v>34300000</v>
      </c>
      <c r="J348" s="23" t="s">
        <v>1131</v>
      </c>
      <c r="K348" s="24">
        <v>4</v>
      </c>
      <c r="L348" s="25">
        <v>496</v>
      </c>
      <c r="M348" s="26" t="s">
        <v>2408</v>
      </c>
      <c r="N348" s="27"/>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row>
    <row r="349" spans="1:247" ht="76.5">
      <c r="A349" s="17" t="s">
        <v>2409</v>
      </c>
      <c r="B349" s="18" t="s">
        <v>2410</v>
      </c>
      <c r="C349" s="19" t="s">
        <v>2400</v>
      </c>
      <c r="D349" s="20" t="s">
        <v>2411</v>
      </c>
      <c r="E349" s="21" t="s">
        <v>2412</v>
      </c>
      <c r="F349" s="17" t="s">
        <v>388</v>
      </c>
      <c r="G349" s="22">
        <v>32300000</v>
      </c>
      <c r="H349" s="23" t="s">
        <v>836</v>
      </c>
      <c r="I349" s="22" t="s">
        <v>835</v>
      </c>
      <c r="J349" s="23" t="s">
        <v>2173</v>
      </c>
      <c r="K349" s="24"/>
      <c r="L349" s="25">
        <v>32000</v>
      </c>
      <c r="M349" s="26" t="s">
        <v>2413</v>
      </c>
      <c r="N349" s="27"/>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row>
    <row r="350" spans="1:247" ht="25.5">
      <c r="A350" s="17" t="s">
        <v>383</v>
      </c>
      <c r="B350" s="18" t="s">
        <v>2410</v>
      </c>
      <c r="C350" s="19" t="s">
        <v>1972</v>
      </c>
      <c r="D350" s="20" t="s">
        <v>1609</v>
      </c>
      <c r="E350" s="21" t="s">
        <v>1610</v>
      </c>
      <c r="F350" s="17" t="s">
        <v>369</v>
      </c>
      <c r="G350" s="22">
        <v>39700000</v>
      </c>
      <c r="H350" s="23" t="s">
        <v>1031</v>
      </c>
      <c r="I350" s="22" t="s">
        <v>2414</v>
      </c>
      <c r="J350" s="23" t="s">
        <v>2415</v>
      </c>
      <c r="K350" s="24" t="s">
        <v>1257</v>
      </c>
      <c r="L350" s="25">
        <v>672</v>
      </c>
      <c r="M350" s="26" t="s">
        <v>2416</v>
      </c>
      <c r="N350" s="27"/>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row>
    <row r="351" spans="1:247" ht="63.75">
      <c r="A351" s="17" t="s">
        <v>2417</v>
      </c>
      <c r="B351" s="18" t="s">
        <v>2410</v>
      </c>
      <c r="C351" s="19" t="s">
        <v>2418</v>
      </c>
      <c r="D351" s="20" t="s">
        <v>673</v>
      </c>
      <c r="E351" s="21" t="s">
        <v>674</v>
      </c>
      <c r="F351" s="17" t="s">
        <v>369</v>
      </c>
      <c r="G351" s="22">
        <v>44600000</v>
      </c>
      <c r="H351" s="23" t="s">
        <v>1702</v>
      </c>
      <c r="I351" s="22" t="s">
        <v>2419</v>
      </c>
      <c r="J351" s="23" t="s">
        <v>2420</v>
      </c>
      <c r="K351" s="24" t="s">
        <v>2421</v>
      </c>
      <c r="L351" s="25">
        <v>1900</v>
      </c>
      <c r="M351" s="26" t="s">
        <v>2422</v>
      </c>
      <c r="N351" s="27"/>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row>
    <row r="352" spans="1:247" ht="25.5">
      <c r="A352" s="17" t="s">
        <v>2423</v>
      </c>
      <c r="B352" s="18" t="s">
        <v>2410</v>
      </c>
      <c r="C352" s="19" t="s">
        <v>406</v>
      </c>
      <c r="D352" s="20" t="s">
        <v>1853</v>
      </c>
      <c r="E352" s="21" t="s">
        <v>1854</v>
      </c>
      <c r="F352" s="17" t="s">
        <v>369</v>
      </c>
      <c r="G352" s="22">
        <v>42900000</v>
      </c>
      <c r="H352" s="23" t="s">
        <v>913</v>
      </c>
      <c r="I352" s="22" t="s">
        <v>2424</v>
      </c>
      <c r="J352" s="23" t="s">
        <v>2425</v>
      </c>
      <c r="K352" s="24"/>
      <c r="L352" s="25">
        <v>2760</v>
      </c>
      <c r="M352" s="26" t="s">
        <v>2426</v>
      </c>
      <c r="N352" s="27"/>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row>
    <row r="353" spans="1:247" ht="25.5">
      <c r="A353" s="17" t="s">
        <v>2427</v>
      </c>
      <c r="B353" s="18" t="s">
        <v>2428</v>
      </c>
      <c r="C353" s="19" t="s">
        <v>406</v>
      </c>
      <c r="D353" s="20" t="s">
        <v>2429</v>
      </c>
      <c r="E353" s="21" t="s">
        <v>2430</v>
      </c>
      <c r="F353" s="17" t="s">
        <v>369</v>
      </c>
      <c r="G353" s="22">
        <v>14500000</v>
      </c>
      <c r="H353" s="23" t="s">
        <v>2431</v>
      </c>
      <c r="I353" s="22" t="s">
        <v>2432</v>
      </c>
      <c r="J353" s="23" t="s">
        <v>2433</v>
      </c>
      <c r="K353" s="24"/>
      <c r="L353" s="25">
        <v>11420</v>
      </c>
      <c r="M353" s="26" t="s">
        <v>2434</v>
      </c>
      <c r="N353" s="27"/>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row>
    <row r="354" spans="1:247" ht="38.25">
      <c r="A354" s="17" t="s">
        <v>2435</v>
      </c>
      <c r="B354" s="18" t="s">
        <v>2428</v>
      </c>
      <c r="C354" s="19" t="s">
        <v>2436</v>
      </c>
      <c r="D354" s="20" t="s">
        <v>2437</v>
      </c>
      <c r="E354" s="21" t="s">
        <v>2438</v>
      </c>
      <c r="F354" s="17" t="s">
        <v>369</v>
      </c>
      <c r="G354" s="22">
        <v>22800000</v>
      </c>
      <c r="H354" s="23" t="s">
        <v>1387</v>
      </c>
      <c r="I354" s="22" t="s">
        <v>597</v>
      </c>
      <c r="J354" s="23" t="s">
        <v>598</v>
      </c>
      <c r="K354" s="24" t="s">
        <v>2322</v>
      </c>
      <c r="L354" s="25">
        <v>8910</v>
      </c>
      <c r="M354" s="26" t="s">
        <v>2439</v>
      </c>
      <c r="N354" s="27"/>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row>
    <row r="355" spans="1:247" ht="63.75">
      <c r="A355" s="17" t="s">
        <v>2440</v>
      </c>
      <c r="B355" s="18" t="s">
        <v>2428</v>
      </c>
      <c r="C355" s="19" t="s">
        <v>406</v>
      </c>
      <c r="D355" s="20" t="s">
        <v>2441</v>
      </c>
      <c r="E355" s="21" t="s">
        <v>2442</v>
      </c>
      <c r="F355" s="17" t="s">
        <v>369</v>
      </c>
      <c r="G355" s="22">
        <v>18100000</v>
      </c>
      <c r="H355" s="23" t="s">
        <v>2443</v>
      </c>
      <c r="I355" s="22" t="s">
        <v>2444</v>
      </c>
      <c r="J355" s="23" t="s">
        <v>2445</v>
      </c>
      <c r="K355" s="24"/>
      <c r="L355" s="25">
        <v>5143</v>
      </c>
      <c r="M355" s="26" t="s">
        <v>2446</v>
      </c>
      <c r="N355" s="27"/>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row>
    <row r="356" spans="1:247" ht="25.5">
      <c r="A356" s="17" t="s">
        <v>2447</v>
      </c>
      <c r="B356" s="18" t="s">
        <v>2428</v>
      </c>
      <c r="C356" s="19" t="s">
        <v>2286</v>
      </c>
      <c r="D356" s="20" t="s">
        <v>1911</v>
      </c>
      <c r="E356" s="21" t="s">
        <v>1912</v>
      </c>
      <c r="F356" s="17" t="s">
        <v>368</v>
      </c>
      <c r="G356" s="22">
        <v>158000001</v>
      </c>
      <c r="H356" s="23" t="s">
        <v>1541</v>
      </c>
      <c r="I356" s="22" t="s">
        <v>2448</v>
      </c>
      <c r="J356" s="23" t="s">
        <v>2449</v>
      </c>
      <c r="K356" s="24" t="s">
        <v>2450</v>
      </c>
      <c r="L356" s="25">
        <v>70</v>
      </c>
      <c r="M356" s="26"/>
      <c r="N356" s="27" t="s">
        <v>2451</v>
      </c>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row>
    <row r="357" spans="1:247" ht="25.5">
      <c r="A357" s="17" t="s">
        <v>2452</v>
      </c>
      <c r="B357" s="18" t="s">
        <v>2428</v>
      </c>
      <c r="C357" s="19" t="s">
        <v>2453</v>
      </c>
      <c r="D357" s="20" t="s">
        <v>2287</v>
      </c>
      <c r="E357" s="21" t="s">
        <v>2288</v>
      </c>
      <c r="F357" s="17" t="s">
        <v>368</v>
      </c>
      <c r="G357" s="22" t="s">
        <v>613</v>
      </c>
      <c r="H357" s="23" t="s">
        <v>614</v>
      </c>
      <c r="I357" s="22" t="s">
        <v>2289</v>
      </c>
      <c r="J357" s="23" t="s">
        <v>2290</v>
      </c>
      <c r="K357" s="24" t="s">
        <v>2291</v>
      </c>
      <c r="L357" s="25">
        <v>150</v>
      </c>
      <c r="M357" s="26"/>
      <c r="N357" s="27" t="s">
        <v>2454</v>
      </c>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row>
    <row r="358" spans="1:247" ht="25.5">
      <c r="A358" s="17" t="s">
        <v>2455</v>
      </c>
      <c r="B358" s="18" t="s">
        <v>2456</v>
      </c>
      <c r="C358" s="19" t="s">
        <v>423</v>
      </c>
      <c r="D358" s="20" t="s">
        <v>2457</v>
      </c>
      <c r="E358" s="21" t="s">
        <v>1327</v>
      </c>
      <c r="F358" s="17" t="s">
        <v>368</v>
      </c>
      <c r="G358" s="22" t="s">
        <v>2458</v>
      </c>
      <c r="H358" s="23" t="s">
        <v>1329</v>
      </c>
      <c r="I358" s="22" t="s">
        <v>1330</v>
      </c>
      <c r="J358" s="23" t="s">
        <v>1331</v>
      </c>
      <c r="K358" s="24" t="s">
        <v>2459</v>
      </c>
      <c r="L358" s="25">
        <v>184800</v>
      </c>
      <c r="M358" s="26"/>
      <c r="N358" s="27" t="s">
        <v>2460</v>
      </c>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row>
    <row r="359" spans="1:247" ht="51">
      <c r="A359" s="17" t="s">
        <v>2461</v>
      </c>
      <c r="B359" s="18" t="s">
        <v>2456</v>
      </c>
      <c r="C359" s="19" t="s">
        <v>2462</v>
      </c>
      <c r="D359" s="20" t="s">
        <v>1665</v>
      </c>
      <c r="E359" s="21" t="s">
        <v>1666</v>
      </c>
      <c r="F359" s="17" t="s">
        <v>388</v>
      </c>
      <c r="G359" s="22">
        <v>30100000</v>
      </c>
      <c r="H359" s="23" t="s">
        <v>638</v>
      </c>
      <c r="I359" s="22" t="s">
        <v>2320</v>
      </c>
      <c r="J359" s="23" t="s">
        <v>2321</v>
      </c>
      <c r="K359" s="24" t="s">
        <v>2463</v>
      </c>
      <c r="L359" s="25">
        <v>1800</v>
      </c>
      <c r="M359" s="26" t="s">
        <v>2464</v>
      </c>
      <c r="N359" s="27"/>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row>
    <row r="360" spans="1:247" ht="25.5">
      <c r="A360" s="17" t="s">
        <v>2465</v>
      </c>
      <c r="B360" s="18" t="s">
        <v>2456</v>
      </c>
      <c r="C360" s="19" t="s">
        <v>2109</v>
      </c>
      <c r="D360" s="20" t="s">
        <v>1846</v>
      </c>
      <c r="E360" s="21" t="s">
        <v>1847</v>
      </c>
      <c r="F360" s="17" t="s">
        <v>369</v>
      </c>
      <c r="G360" s="22">
        <v>31700000</v>
      </c>
      <c r="H360" s="23" t="s">
        <v>1848</v>
      </c>
      <c r="I360" s="22" t="s">
        <v>2466</v>
      </c>
      <c r="J360" s="23" t="s">
        <v>2467</v>
      </c>
      <c r="K360" s="24"/>
      <c r="L360" s="25">
        <v>7800</v>
      </c>
      <c r="M360" s="26" t="s">
        <v>2468</v>
      </c>
      <c r="N360" s="27"/>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row>
    <row r="361" spans="1:247" ht="89.25">
      <c r="A361" s="17" t="s">
        <v>2469</v>
      </c>
      <c r="B361" s="18" t="s">
        <v>2456</v>
      </c>
      <c r="C361" s="19" t="s">
        <v>2462</v>
      </c>
      <c r="D361" s="20" t="s">
        <v>580</v>
      </c>
      <c r="E361" s="21" t="s">
        <v>581</v>
      </c>
      <c r="F361" s="17" t="s">
        <v>369</v>
      </c>
      <c r="G361" s="22">
        <v>31500000</v>
      </c>
      <c r="H361" s="23" t="s">
        <v>2068</v>
      </c>
      <c r="I361" s="22" t="s">
        <v>2470</v>
      </c>
      <c r="J361" s="23" t="s">
        <v>2471</v>
      </c>
      <c r="K361" s="24"/>
      <c r="L361" s="25">
        <v>11745</v>
      </c>
      <c r="M361" s="26" t="s">
        <v>2472</v>
      </c>
      <c r="N361" s="27"/>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row>
    <row r="362" spans="1:247" ht="25.5">
      <c r="A362" s="17" t="s">
        <v>2473</v>
      </c>
      <c r="B362" s="18" t="s">
        <v>2456</v>
      </c>
      <c r="C362" s="19" t="s">
        <v>1004</v>
      </c>
      <c r="D362" s="20" t="s">
        <v>2474</v>
      </c>
      <c r="E362" s="21" t="s">
        <v>2475</v>
      </c>
      <c r="F362" s="17" t="s">
        <v>368</v>
      </c>
      <c r="G362" s="22">
        <v>71600000</v>
      </c>
      <c r="H362" s="23" t="s">
        <v>2476</v>
      </c>
      <c r="I362" s="22" t="s">
        <v>2477</v>
      </c>
      <c r="J362" s="23" t="s">
        <v>2478</v>
      </c>
      <c r="K362" s="24"/>
      <c r="L362" s="25">
        <v>1266</v>
      </c>
      <c r="M362" s="26"/>
      <c r="N362" s="27" t="s">
        <v>2479</v>
      </c>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row>
    <row r="363" spans="1:247" ht="178.5">
      <c r="A363" s="17" t="s">
        <v>2480</v>
      </c>
      <c r="B363" s="18" t="s">
        <v>871</v>
      </c>
      <c r="C363" s="19" t="s">
        <v>2481</v>
      </c>
      <c r="D363" s="20" t="s">
        <v>2482</v>
      </c>
      <c r="E363" s="21" t="s">
        <v>2483</v>
      </c>
      <c r="F363" s="17" t="s">
        <v>369</v>
      </c>
      <c r="G363" s="22">
        <v>31500000</v>
      </c>
      <c r="H363" s="23" t="s">
        <v>2068</v>
      </c>
      <c r="I363" s="22" t="s">
        <v>2484</v>
      </c>
      <c r="J363" s="23" t="s">
        <v>2485</v>
      </c>
      <c r="K363" s="24"/>
      <c r="L363" s="25">
        <v>99540</v>
      </c>
      <c r="M363" s="26" t="s">
        <v>2486</v>
      </c>
      <c r="N363" s="27"/>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row>
    <row r="364" spans="1:247" ht="51">
      <c r="A364" s="17" t="s">
        <v>2487</v>
      </c>
      <c r="B364" s="18" t="s">
        <v>871</v>
      </c>
      <c r="C364" s="19" t="s">
        <v>406</v>
      </c>
      <c r="D364" s="20" t="s">
        <v>1313</v>
      </c>
      <c r="E364" s="21" t="s">
        <v>1314</v>
      </c>
      <c r="F364" s="17" t="s">
        <v>388</v>
      </c>
      <c r="G364" s="22">
        <v>30100000</v>
      </c>
      <c r="H364" s="23" t="s">
        <v>638</v>
      </c>
      <c r="I364" s="22" t="s">
        <v>2488</v>
      </c>
      <c r="J364" s="23" t="s">
        <v>1316</v>
      </c>
      <c r="K364" s="24" t="s">
        <v>1621</v>
      </c>
      <c r="L364" s="25">
        <v>3000</v>
      </c>
      <c r="M364" s="26" t="s">
        <v>2489</v>
      </c>
      <c r="N364" s="27"/>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row>
    <row r="365" spans="1:247" ht="25.5">
      <c r="A365" s="17" t="s">
        <v>2490</v>
      </c>
      <c r="B365" s="18" t="s">
        <v>871</v>
      </c>
      <c r="C365" s="19" t="s">
        <v>406</v>
      </c>
      <c r="D365" s="20" t="s">
        <v>1171</v>
      </c>
      <c r="E365" s="21" t="s">
        <v>1172</v>
      </c>
      <c r="F365" s="17" t="s">
        <v>388</v>
      </c>
      <c r="G365" s="22">
        <v>39100000</v>
      </c>
      <c r="H365" s="23" t="s">
        <v>470</v>
      </c>
      <c r="I365" s="22" t="s">
        <v>2248</v>
      </c>
      <c r="J365" s="23" t="s">
        <v>2249</v>
      </c>
      <c r="K365" s="24" t="s">
        <v>2491</v>
      </c>
      <c r="L365" s="25">
        <v>14254.8</v>
      </c>
      <c r="M365" s="26" t="s">
        <v>2492</v>
      </c>
      <c r="N365" s="27"/>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row>
    <row r="366" spans="1:247" ht="38.25">
      <c r="A366" s="17" t="s">
        <v>2493</v>
      </c>
      <c r="B366" s="18" t="s">
        <v>2494</v>
      </c>
      <c r="C366" s="19" t="s">
        <v>406</v>
      </c>
      <c r="D366" s="20" t="s">
        <v>2495</v>
      </c>
      <c r="E366" s="21" t="s">
        <v>2496</v>
      </c>
      <c r="F366" s="17" t="s">
        <v>369</v>
      </c>
      <c r="G366" s="22">
        <v>22400000</v>
      </c>
      <c r="H366" s="23" t="s">
        <v>453</v>
      </c>
      <c r="I366" s="22" t="s">
        <v>1523</v>
      </c>
      <c r="J366" s="23" t="s">
        <v>921</v>
      </c>
      <c r="K366" s="24" t="s">
        <v>2497</v>
      </c>
      <c r="L366" s="25">
        <v>449</v>
      </c>
      <c r="M366" s="26" t="s">
        <v>2498</v>
      </c>
      <c r="N366" s="27"/>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row>
    <row r="367" spans="1:247" ht="25.5">
      <c r="A367" s="17" t="s">
        <v>2499</v>
      </c>
      <c r="B367" s="18" t="s">
        <v>2500</v>
      </c>
      <c r="C367" s="19" t="s">
        <v>406</v>
      </c>
      <c r="D367" s="20" t="s">
        <v>2501</v>
      </c>
      <c r="E367" s="21" t="s">
        <v>2502</v>
      </c>
      <c r="F367" s="17" t="s">
        <v>369</v>
      </c>
      <c r="G367" s="22">
        <v>39700000</v>
      </c>
      <c r="H367" s="23" t="s">
        <v>1031</v>
      </c>
      <c r="I367" s="22" t="s">
        <v>2503</v>
      </c>
      <c r="J367" s="23" t="s">
        <v>2504</v>
      </c>
      <c r="K367" s="24" t="s">
        <v>1937</v>
      </c>
      <c r="L367" s="25">
        <v>1790</v>
      </c>
      <c r="M367" s="26" t="s">
        <v>2505</v>
      </c>
      <c r="N367" s="27"/>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row>
    <row r="368" spans="1:247" ht="51">
      <c r="A368" s="17" t="s">
        <v>2506</v>
      </c>
      <c r="B368" s="18" t="s">
        <v>2507</v>
      </c>
      <c r="C368" s="19" t="s">
        <v>406</v>
      </c>
      <c r="D368" s="20" t="s">
        <v>2508</v>
      </c>
      <c r="E368" s="21" t="s">
        <v>2509</v>
      </c>
      <c r="F368" s="17" t="s">
        <v>369</v>
      </c>
      <c r="G368" s="22">
        <v>39200000</v>
      </c>
      <c r="H368" s="23" t="s">
        <v>976</v>
      </c>
      <c r="I368" s="22" t="s">
        <v>2510</v>
      </c>
      <c r="J368" s="23" t="s">
        <v>2511</v>
      </c>
      <c r="K368" s="24"/>
      <c r="L368" s="25">
        <v>2850</v>
      </c>
      <c r="M368" s="26" t="s">
        <v>2512</v>
      </c>
      <c r="N368" s="27"/>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row>
    <row r="369" spans="1:247" ht="25.5">
      <c r="A369" s="17" t="s">
        <v>2513</v>
      </c>
      <c r="B369" s="18" t="s">
        <v>2500</v>
      </c>
      <c r="C369" s="19" t="s">
        <v>2481</v>
      </c>
      <c r="D369" s="20" t="s">
        <v>2514</v>
      </c>
      <c r="E369" s="21" t="s">
        <v>2515</v>
      </c>
      <c r="F369" s="17" t="s">
        <v>369</v>
      </c>
      <c r="G369" s="22">
        <v>39500000</v>
      </c>
      <c r="H369" s="23" t="s">
        <v>2076</v>
      </c>
      <c r="I369" s="22" t="s">
        <v>2077</v>
      </c>
      <c r="J369" s="23" t="s">
        <v>2078</v>
      </c>
      <c r="K369" s="24"/>
      <c r="L369" s="25">
        <v>11623</v>
      </c>
      <c r="M369" s="26" t="s">
        <v>2516</v>
      </c>
      <c r="N369" s="27"/>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row>
    <row r="370" spans="1:247" ht="25.5">
      <c r="A370" s="17" t="s">
        <v>2517</v>
      </c>
      <c r="B370" s="18" t="s">
        <v>2518</v>
      </c>
      <c r="C370" s="19" t="s">
        <v>2453</v>
      </c>
      <c r="D370" s="20" t="s">
        <v>580</v>
      </c>
      <c r="E370" s="21" t="s">
        <v>581</v>
      </c>
      <c r="F370" s="17" t="s">
        <v>369</v>
      </c>
      <c r="G370" s="22" t="s">
        <v>2519</v>
      </c>
      <c r="H370" s="23" t="s">
        <v>990</v>
      </c>
      <c r="I370" s="22" t="s">
        <v>2520</v>
      </c>
      <c r="J370" s="23" t="s">
        <v>2521</v>
      </c>
      <c r="K370" s="24" t="s">
        <v>2522</v>
      </c>
      <c r="L370" s="25">
        <v>6095</v>
      </c>
      <c r="M370" s="26" t="s">
        <v>2523</v>
      </c>
      <c r="N370" s="27"/>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row>
    <row r="371" spans="1:247" ht="25.5">
      <c r="A371" s="17" t="s">
        <v>2524</v>
      </c>
      <c r="B371" s="18" t="s">
        <v>2518</v>
      </c>
      <c r="C371" s="19" t="s">
        <v>2462</v>
      </c>
      <c r="D371" s="20" t="s">
        <v>2525</v>
      </c>
      <c r="E371" s="21" t="s">
        <v>1165</v>
      </c>
      <c r="F371" s="17" t="s">
        <v>368</v>
      </c>
      <c r="G371" s="22" t="s">
        <v>1782</v>
      </c>
      <c r="H371" s="23" t="s">
        <v>1166</v>
      </c>
      <c r="I371" s="22" t="s">
        <v>1167</v>
      </c>
      <c r="J371" s="23" t="s">
        <v>1168</v>
      </c>
      <c r="K371" s="24" t="s">
        <v>1257</v>
      </c>
      <c r="L371" s="25">
        <v>290</v>
      </c>
      <c r="M371" s="26"/>
      <c r="N371" s="27" t="s">
        <v>2526</v>
      </c>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row>
    <row r="372" spans="1:247" ht="38.25">
      <c r="A372" s="17" t="s">
        <v>2527</v>
      </c>
      <c r="B372" s="18" t="s">
        <v>2518</v>
      </c>
      <c r="C372" s="19" t="s">
        <v>406</v>
      </c>
      <c r="D372" s="20" t="s">
        <v>918</v>
      </c>
      <c r="E372" s="21" t="s">
        <v>919</v>
      </c>
      <c r="F372" s="17" t="s">
        <v>369</v>
      </c>
      <c r="G372" s="22">
        <v>22400000</v>
      </c>
      <c r="H372" s="23" t="s">
        <v>453</v>
      </c>
      <c r="I372" s="22">
        <v>22458000</v>
      </c>
      <c r="J372" s="23" t="s">
        <v>921</v>
      </c>
      <c r="K372" s="24" t="s">
        <v>2528</v>
      </c>
      <c r="L372" s="25">
        <v>1000</v>
      </c>
      <c r="M372" s="26" t="s">
        <v>2529</v>
      </c>
      <c r="N372" s="27"/>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row>
    <row r="373" spans="1:247" ht="38.25">
      <c r="A373" s="17" t="s">
        <v>2530</v>
      </c>
      <c r="B373" s="18" t="s">
        <v>2518</v>
      </c>
      <c r="C373" s="19" t="s">
        <v>423</v>
      </c>
      <c r="D373" s="20" t="s">
        <v>918</v>
      </c>
      <c r="E373" s="21" t="s">
        <v>919</v>
      </c>
      <c r="F373" s="17" t="s">
        <v>369</v>
      </c>
      <c r="G373" s="22">
        <v>22400000</v>
      </c>
      <c r="H373" s="23" t="s">
        <v>453</v>
      </c>
      <c r="I373" s="22">
        <v>22458000</v>
      </c>
      <c r="J373" s="23" t="s">
        <v>921</v>
      </c>
      <c r="K373" s="24" t="s">
        <v>1379</v>
      </c>
      <c r="L373" s="25">
        <v>20000</v>
      </c>
      <c r="M373" s="26" t="s">
        <v>2531</v>
      </c>
      <c r="N373" s="27"/>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row>
    <row r="374" spans="1:247" ht="38.25">
      <c r="A374" s="17" t="s">
        <v>2532</v>
      </c>
      <c r="B374" s="18" t="s">
        <v>2518</v>
      </c>
      <c r="C374" s="19" t="s">
        <v>423</v>
      </c>
      <c r="D374" s="20" t="s">
        <v>2533</v>
      </c>
      <c r="E374" s="21" t="s">
        <v>2534</v>
      </c>
      <c r="F374" s="17" t="s">
        <v>388</v>
      </c>
      <c r="G374" s="22">
        <v>90900000</v>
      </c>
      <c r="H374" s="23" t="s">
        <v>491</v>
      </c>
      <c r="I374" s="22">
        <v>90900000</v>
      </c>
      <c r="J374" s="23" t="s">
        <v>2535</v>
      </c>
      <c r="K374" s="24"/>
      <c r="L374" s="25">
        <v>19838.67</v>
      </c>
      <c r="M374" s="26" t="s">
        <v>2536</v>
      </c>
      <c r="N374" s="27"/>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row>
    <row r="375" spans="1:247" ht="25.5">
      <c r="A375" s="17" t="s">
        <v>2537</v>
      </c>
      <c r="B375" s="18" t="s">
        <v>2538</v>
      </c>
      <c r="C375" s="19" t="s">
        <v>1004</v>
      </c>
      <c r="D375" s="20" t="s">
        <v>2457</v>
      </c>
      <c r="E375" s="21" t="s">
        <v>1327</v>
      </c>
      <c r="F375" s="17" t="s">
        <v>368</v>
      </c>
      <c r="G375" s="22" t="s">
        <v>589</v>
      </c>
      <c r="H375" s="23" t="s">
        <v>590</v>
      </c>
      <c r="I375" s="22" t="s">
        <v>2539</v>
      </c>
      <c r="J375" s="23" t="s">
        <v>2540</v>
      </c>
      <c r="K375" s="24"/>
      <c r="L375" s="25">
        <v>1994</v>
      </c>
      <c r="M375" s="26"/>
      <c r="N375" s="27" t="s">
        <v>2541</v>
      </c>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row>
    <row r="376" spans="1:247" ht="25.5">
      <c r="A376" s="17" t="s">
        <v>2542</v>
      </c>
      <c r="B376" s="18" t="s">
        <v>2538</v>
      </c>
      <c r="C376" s="19" t="s">
        <v>423</v>
      </c>
      <c r="D376" s="20" t="s">
        <v>500</v>
      </c>
      <c r="E376" s="21" t="s">
        <v>501</v>
      </c>
      <c r="F376" s="17" t="s">
        <v>368</v>
      </c>
      <c r="G376" s="22" t="s">
        <v>503</v>
      </c>
      <c r="H376" s="23" t="s">
        <v>1566</v>
      </c>
      <c r="I376" s="22">
        <v>55300000</v>
      </c>
      <c r="J376" s="23" t="s">
        <v>2543</v>
      </c>
      <c r="K376" s="24"/>
      <c r="L376" s="25">
        <v>4000</v>
      </c>
      <c r="M376" s="26"/>
      <c r="N376" s="27" t="s">
        <v>2544</v>
      </c>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row>
    <row r="377" spans="1:247" ht="25.5">
      <c r="A377" s="17" t="s">
        <v>2545</v>
      </c>
      <c r="B377" s="18" t="s">
        <v>2538</v>
      </c>
      <c r="C377" s="19" t="s">
        <v>2546</v>
      </c>
      <c r="D377" s="20" t="s">
        <v>1956</v>
      </c>
      <c r="E377" s="21" t="s">
        <v>1957</v>
      </c>
      <c r="F377" s="17" t="s">
        <v>369</v>
      </c>
      <c r="G377" s="22">
        <v>44400000</v>
      </c>
      <c r="H377" s="23" t="s">
        <v>1811</v>
      </c>
      <c r="I377" s="22" t="s">
        <v>2547</v>
      </c>
      <c r="J377" s="23" t="s">
        <v>2548</v>
      </c>
      <c r="K377" s="24" t="s">
        <v>2549</v>
      </c>
      <c r="L377" s="25">
        <v>1975</v>
      </c>
      <c r="M377" s="26" t="s">
        <v>2550</v>
      </c>
      <c r="N377" s="27"/>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row>
    <row r="378" spans="1:247" ht="25.5">
      <c r="A378" s="17" t="s">
        <v>2551</v>
      </c>
      <c r="B378" s="18" t="s">
        <v>2552</v>
      </c>
      <c r="C378" s="19" t="s">
        <v>406</v>
      </c>
      <c r="D378" s="20" t="s">
        <v>1029</v>
      </c>
      <c r="E378" s="21" t="s">
        <v>1030</v>
      </c>
      <c r="F378" s="17" t="s">
        <v>388</v>
      </c>
      <c r="G378" s="22">
        <v>42500000</v>
      </c>
      <c r="H378" s="23" t="s">
        <v>763</v>
      </c>
      <c r="I378" s="22" t="s">
        <v>2553</v>
      </c>
      <c r="J378" s="23" t="s">
        <v>1323</v>
      </c>
      <c r="K378" s="24" t="s">
        <v>2554</v>
      </c>
      <c r="L378" s="25">
        <v>36845</v>
      </c>
      <c r="M378" s="26" t="s">
        <v>2555</v>
      </c>
      <c r="N378" s="27"/>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row>
    <row r="379" spans="1:247" ht="25.5">
      <c r="A379" s="17" t="s">
        <v>2556</v>
      </c>
      <c r="B379" s="18" t="s">
        <v>2552</v>
      </c>
      <c r="C379" s="19" t="s">
        <v>2557</v>
      </c>
      <c r="D379" s="20" t="s">
        <v>550</v>
      </c>
      <c r="E379" s="21" t="s">
        <v>551</v>
      </c>
      <c r="F379" s="17" t="s">
        <v>368</v>
      </c>
      <c r="G379" s="22" t="s">
        <v>552</v>
      </c>
      <c r="H379" s="23" t="s">
        <v>553</v>
      </c>
      <c r="I379" s="22" t="s">
        <v>554</v>
      </c>
      <c r="J379" s="23" t="s">
        <v>555</v>
      </c>
      <c r="K379" s="24"/>
      <c r="L379" s="25">
        <v>1800</v>
      </c>
      <c r="M379" s="26"/>
      <c r="N379" s="27" t="s">
        <v>2558</v>
      </c>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row>
    <row r="380" spans="1:247" ht="25.5">
      <c r="A380" s="17" t="s">
        <v>2559</v>
      </c>
      <c r="B380" s="18" t="s">
        <v>2560</v>
      </c>
      <c r="C380" s="19" t="s">
        <v>2481</v>
      </c>
      <c r="D380" s="20" t="s">
        <v>1687</v>
      </c>
      <c r="E380" s="21" t="s">
        <v>1688</v>
      </c>
      <c r="F380" s="17" t="s">
        <v>388</v>
      </c>
      <c r="G380" s="22">
        <v>45300000</v>
      </c>
      <c r="H380" s="23" t="s">
        <v>509</v>
      </c>
      <c r="I380" s="22">
        <v>45300000</v>
      </c>
      <c r="J380" s="23" t="s">
        <v>509</v>
      </c>
      <c r="K380" s="24"/>
      <c r="L380" s="25">
        <v>156001.96</v>
      </c>
      <c r="M380" s="26" t="s">
        <v>2561</v>
      </c>
      <c r="N380" s="27"/>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row>
    <row r="381" spans="1:247" ht="25.5">
      <c r="A381" s="17" t="s">
        <v>2562</v>
      </c>
      <c r="B381" s="18" t="s">
        <v>2560</v>
      </c>
      <c r="C381" s="19" t="s">
        <v>396</v>
      </c>
      <c r="D381" s="20" t="s">
        <v>631</v>
      </c>
      <c r="E381" s="21" t="s">
        <v>632</v>
      </c>
      <c r="F381" s="17" t="s">
        <v>368</v>
      </c>
      <c r="G381" s="22" t="s">
        <v>441</v>
      </c>
      <c r="H381" s="23" t="s">
        <v>442</v>
      </c>
      <c r="I381" s="22" t="s">
        <v>2563</v>
      </c>
      <c r="J381" s="23" t="s">
        <v>2564</v>
      </c>
      <c r="K381" s="24" t="s">
        <v>2565</v>
      </c>
      <c r="L381" s="25">
        <v>18471</v>
      </c>
      <c r="M381" s="26"/>
      <c r="N381" s="27" t="s">
        <v>2566</v>
      </c>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row>
    <row r="382" spans="1:247" ht="25.5">
      <c r="A382" s="17" t="s">
        <v>2567</v>
      </c>
      <c r="B382" s="18" t="s">
        <v>2560</v>
      </c>
      <c r="C382" s="19" t="s">
        <v>2453</v>
      </c>
      <c r="D382" s="20" t="s">
        <v>1245</v>
      </c>
      <c r="E382" s="21" t="s">
        <v>1246</v>
      </c>
      <c r="F382" s="17" t="s">
        <v>388</v>
      </c>
      <c r="G382" s="22">
        <v>39100000</v>
      </c>
      <c r="H382" s="23" t="s">
        <v>470</v>
      </c>
      <c r="I382" s="22" t="s">
        <v>561</v>
      </c>
      <c r="J382" s="23" t="s">
        <v>1248</v>
      </c>
      <c r="K382" s="24"/>
      <c r="L382" s="25">
        <v>980</v>
      </c>
      <c r="M382" s="26" t="s">
        <v>2568</v>
      </c>
      <c r="N382" s="27"/>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row>
    <row r="383" spans="1:247" ht="25.5">
      <c r="A383" s="17" t="s">
        <v>2569</v>
      </c>
      <c r="B383" s="18" t="s">
        <v>2560</v>
      </c>
      <c r="C383" s="19" t="s">
        <v>1004</v>
      </c>
      <c r="D383" s="20" t="s">
        <v>2570</v>
      </c>
      <c r="E383" s="21" t="s">
        <v>2571</v>
      </c>
      <c r="F383" s="17" t="s">
        <v>368</v>
      </c>
      <c r="G383" s="22">
        <v>71600000</v>
      </c>
      <c r="H383" s="23" t="s">
        <v>2476</v>
      </c>
      <c r="I383" s="22" t="s">
        <v>2477</v>
      </c>
      <c r="J383" s="23" t="s">
        <v>2478</v>
      </c>
      <c r="K383" s="24" t="s">
        <v>2572</v>
      </c>
      <c r="L383" s="25">
        <v>210</v>
      </c>
      <c r="M383" s="26"/>
      <c r="N383" s="27" t="s">
        <v>2573</v>
      </c>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row>
    <row r="384" spans="1:247" ht="25.5">
      <c r="A384" s="17" t="s">
        <v>2574</v>
      </c>
      <c r="B384" s="18" t="s">
        <v>2560</v>
      </c>
      <c r="C384" s="19" t="s">
        <v>406</v>
      </c>
      <c r="D384" s="20" t="s">
        <v>1956</v>
      </c>
      <c r="E384" s="21" t="s">
        <v>1957</v>
      </c>
      <c r="F384" s="17" t="s">
        <v>369</v>
      </c>
      <c r="G384" s="22">
        <v>44400000</v>
      </c>
      <c r="H384" s="23" t="s">
        <v>1811</v>
      </c>
      <c r="I384" s="22" t="s">
        <v>2575</v>
      </c>
      <c r="J384" s="23" t="s">
        <v>2576</v>
      </c>
      <c r="K384" s="24"/>
      <c r="L384" s="25">
        <v>1950</v>
      </c>
      <c r="M384" s="26" t="s">
        <v>2577</v>
      </c>
      <c r="N384" s="27"/>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row>
    <row r="385" spans="1:247" ht="51">
      <c r="A385" s="17" t="s">
        <v>2578</v>
      </c>
      <c r="B385" s="18" t="s">
        <v>1845</v>
      </c>
      <c r="C385" s="19" t="s">
        <v>406</v>
      </c>
      <c r="D385" s="20" t="s">
        <v>2579</v>
      </c>
      <c r="E385" s="21" t="s">
        <v>2580</v>
      </c>
      <c r="F385" s="17" t="s">
        <v>369</v>
      </c>
      <c r="G385" s="22">
        <v>44500000</v>
      </c>
      <c r="H385" s="23" t="s">
        <v>608</v>
      </c>
      <c r="I385" s="22" t="s">
        <v>2581</v>
      </c>
      <c r="J385" s="23" t="s">
        <v>2582</v>
      </c>
      <c r="K385" s="24"/>
      <c r="L385" s="25">
        <v>1445</v>
      </c>
      <c r="M385" s="26" t="s">
        <v>2583</v>
      </c>
      <c r="N385" s="27"/>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row>
    <row r="386" spans="1:247" ht="25.5">
      <c r="A386" s="17" t="s">
        <v>2584</v>
      </c>
      <c r="B386" s="18" t="s">
        <v>1845</v>
      </c>
      <c r="C386" s="19" t="s">
        <v>406</v>
      </c>
      <c r="D386" s="20" t="s">
        <v>2585</v>
      </c>
      <c r="E386" s="21" t="s">
        <v>2586</v>
      </c>
      <c r="F386" s="17" t="s">
        <v>368</v>
      </c>
      <c r="G386" s="22" t="s">
        <v>2587</v>
      </c>
      <c r="H386" s="23" t="s">
        <v>2588</v>
      </c>
      <c r="I386" s="22">
        <v>22112000</v>
      </c>
      <c r="J386" s="23" t="s">
        <v>2589</v>
      </c>
      <c r="K386" s="24"/>
      <c r="L386" s="25">
        <v>5000</v>
      </c>
      <c r="M386" s="26"/>
      <c r="N386" s="27" t="s">
        <v>2590</v>
      </c>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row>
    <row r="387" spans="1:247" ht="25.5">
      <c r="A387" s="17" t="s">
        <v>2591</v>
      </c>
      <c r="B387" s="18" t="s">
        <v>2592</v>
      </c>
      <c r="C387" s="19" t="s">
        <v>2060</v>
      </c>
      <c r="D387" s="20" t="s">
        <v>1245</v>
      </c>
      <c r="E387" s="21" t="s">
        <v>1246</v>
      </c>
      <c r="F387" s="17" t="s">
        <v>388</v>
      </c>
      <c r="G387" s="22">
        <v>39100000</v>
      </c>
      <c r="H387" s="23" t="s">
        <v>470</v>
      </c>
      <c r="I387" s="22">
        <v>39100000</v>
      </c>
      <c r="J387" s="23" t="s">
        <v>2593</v>
      </c>
      <c r="K387" s="24" t="s">
        <v>398</v>
      </c>
      <c r="L387" s="25">
        <v>14400</v>
      </c>
      <c r="M387" s="26" t="s">
        <v>2594</v>
      </c>
      <c r="N387" s="27"/>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row>
    <row r="388" spans="1:247" ht="25.5">
      <c r="A388" s="17" t="s">
        <v>2595</v>
      </c>
      <c r="B388" s="18" t="s">
        <v>2557</v>
      </c>
      <c r="C388" s="19" t="s">
        <v>2060</v>
      </c>
      <c r="D388" s="20" t="s">
        <v>2085</v>
      </c>
      <c r="E388" s="21" t="s">
        <v>2086</v>
      </c>
      <c r="F388" s="17" t="s">
        <v>369</v>
      </c>
      <c r="G388" s="22">
        <v>32500000</v>
      </c>
      <c r="H388" s="23" t="s">
        <v>1144</v>
      </c>
      <c r="I388" s="22" t="s">
        <v>2596</v>
      </c>
      <c r="J388" s="23" t="s">
        <v>2597</v>
      </c>
      <c r="K388" s="24" t="s">
        <v>1257</v>
      </c>
      <c r="L388" s="25">
        <v>688</v>
      </c>
      <c r="M388" s="26" t="s">
        <v>2598</v>
      </c>
      <c r="N388" s="27"/>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row>
    <row r="389" spans="1:247" ht="25.5">
      <c r="A389" s="17" t="s">
        <v>2599</v>
      </c>
      <c r="B389" s="18" t="s">
        <v>2557</v>
      </c>
      <c r="C389" s="19" t="s">
        <v>396</v>
      </c>
      <c r="D389" s="20" t="s">
        <v>2138</v>
      </c>
      <c r="E389" s="21" t="s">
        <v>2139</v>
      </c>
      <c r="F389" s="17" t="s">
        <v>368</v>
      </c>
      <c r="G389" s="22" t="s">
        <v>2140</v>
      </c>
      <c r="H389" s="23" t="s">
        <v>1454</v>
      </c>
      <c r="I389" s="22" t="s">
        <v>2141</v>
      </c>
      <c r="J389" s="23" t="s">
        <v>2142</v>
      </c>
      <c r="K389" s="24" t="s">
        <v>1986</v>
      </c>
      <c r="L389" s="25">
        <v>78299</v>
      </c>
      <c r="M389" s="26"/>
      <c r="N389" s="27" t="s">
        <v>2600</v>
      </c>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row>
    <row r="390" spans="1:247" ht="25.5">
      <c r="A390" s="17" t="s">
        <v>2601</v>
      </c>
      <c r="B390" s="18" t="s">
        <v>2602</v>
      </c>
      <c r="C390" s="19" t="s">
        <v>396</v>
      </c>
      <c r="D390" s="20" t="s">
        <v>2017</v>
      </c>
      <c r="E390" s="21" t="s">
        <v>2018</v>
      </c>
      <c r="F390" s="17" t="s">
        <v>368</v>
      </c>
      <c r="G390" s="22" t="s">
        <v>2140</v>
      </c>
      <c r="H390" s="23" t="s">
        <v>1454</v>
      </c>
      <c r="I390" s="22" t="s">
        <v>2603</v>
      </c>
      <c r="J390" s="23" t="s">
        <v>2604</v>
      </c>
      <c r="K390" s="24" t="s">
        <v>1986</v>
      </c>
      <c r="L390" s="25">
        <v>0</v>
      </c>
      <c r="M390" s="26"/>
      <c r="N390" s="27" t="s">
        <v>2605</v>
      </c>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row>
    <row r="391" spans="1:247" ht="25.5">
      <c r="A391" s="17" t="s">
        <v>2606</v>
      </c>
      <c r="B391" s="18" t="s">
        <v>1306</v>
      </c>
      <c r="C391" s="19" t="s">
        <v>396</v>
      </c>
      <c r="D391" s="20" t="s">
        <v>2607</v>
      </c>
      <c r="E391" s="21" t="s">
        <v>2608</v>
      </c>
      <c r="F391" s="17" t="s">
        <v>368</v>
      </c>
      <c r="G391" s="22" t="s">
        <v>2609</v>
      </c>
      <c r="H391" s="23" t="s">
        <v>2610</v>
      </c>
      <c r="I391" s="22" t="s">
        <v>2611</v>
      </c>
      <c r="J391" s="23" t="s">
        <v>2612</v>
      </c>
      <c r="K391" s="24" t="s">
        <v>1923</v>
      </c>
      <c r="L391" s="25">
        <v>2630</v>
      </c>
      <c r="M391" s="26"/>
      <c r="N391" s="27" t="s">
        <v>2613</v>
      </c>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row>
    <row r="392" spans="1:247" ht="51">
      <c r="A392" s="17" t="s">
        <v>2614</v>
      </c>
      <c r="B392" s="18" t="s">
        <v>1306</v>
      </c>
      <c r="C392" s="19" t="s">
        <v>2615</v>
      </c>
      <c r="D392" s="20" t="s">
        <v>1245</v>
      </c>
      <c r="E392" s="21" t="s">
        <v>1246</v>
      </c>
      <c r="F392" s="17" t="s">
        <v>388</v>
      </c>
      <c r="G392" s="22">
        <v>39100000</v>
      </c>
      <c r="H392" s="23" t="s">
        <v>470</v>
      </c>
      <c r="I392" s="22" t="s">
        <v>2616</v>
      </c>
      <c r="J392" s="23" t="s">
        <v>2617</v>
      </c>
      <c r="K392" s="24"/>
      <c r="L392" s="25">
        <v>15900</v>
      </c>
      <c r="M392" s="26" t="s">
        <v>2618</v>
      </c>
      <c r="N392" s="27"/>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row>
    <row r="393" spans="1:247" ht="25.5">
      <c r="A393" s="17" t="s">
        <v>2619</v>
      </c>
      <c r="B393" s="18" t="s">
        <v>1306</v>
      </c>
      <c r="C393" s="19" t="s">
        <v>406</v>
      </c>
      <c r="D393" s="20" t="s">
        <v>1445</v>
      </c>
      <c r="E393" s="21" t="s">
        <v>1446</v>
      </c>
      <c r="F393" s="17" t="s">
        <v>368</v>
      </c>
      <c r="G393" s="22" t="s">
        <v>707</v>
      </c>
      <c r="H393" s="23" t="s">
        <v>708</v>
      </c>
      <c r="I393" s="22" t="s">
        <v>2620</v>
      </c>
      <c r="J393" s="23" t="s">
        <v>2621</v>
      </c>
      <c r="K393" s="24"/>
      <c r="L393" s="25">
        <v>618</v>
      </c>
      <c r="M393" s="26"/>
      <c r="N393" s="27" t="s">
        <v>2622</v>
      </c>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row>
    <row r="394" spans="1:247" ht="25.5">
      <c r="A394" s="17" t="s">
        <v>2623</v>
      </c>
      <c r="B394" s="18" t="s">
        <v>1306</v>
      </c>
      <c r="C394" s="19" t="s">
        <v>406</v>
      </c>
      <c r="D394" s="20" t="s">
        <v>1445</v>
      </c>
      <c r="E394" s="21" t="s">
        <v>1446</v>
      </c>
      <c r="F394" s="17" t="s">
        <v>368</v>
      </c>
      <c r="G394" s="22" t="s">
        <v>2226</v>
      </c>
      <c r="H394" s="23" t="s">
        <v>2624</v>
      </c>
      <c r="I394" s="22" t="s">
        <v>2625</v>
      </c>
      <c r="J394" s="23" t="s">
        <v>2626</v>
      </c>
      <c r="K394" s="24"/>
      <c r="L394" s="25">
        <v>450</v>
      </c>
      <c r="M394" s="26"/>
      <c r="N394" s="27" t="s">
        <v>2627</v>
      </c>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row>
    <row r="395" spans="1:247" ht="25.5">
      <c r="A395" s="17" t="s">
        <v>2628</v>
      </c>
      <c r="B395" s="18" t="s">
        <v>2629</v>
      </c>
      <c r="C395" s="19" t="s">
        <v>396</v>
      </c>
      <c r="D395" s="20" t="s">
        <v>2630</v>
      </c>
      <c r="E395" s="21" t="s">
        <v>2631</v>
      </c>
      <c r="F395" s="17" t="s">
        <v>369</v>
      </c>
      <c r="G395" s="22">
        <v>39700000</v>
      </c>
      <c r="H395" s="23" t="s">
        <v>1031</v>
      </c>
      <c r="I395" s="22" t="s">
        <v>2632</v>
      </c>
      <c r="J395" s="23" t="s">
        <v>2633</v>
      </c>
      <c r="K395" s="24" t="s">
        <v>1861</v>
      </c>
      <c r="L395" s="25">
        <v>5880</v>
      </c>
      <c r="M395" s="26" t="s">
        <v>2634</v>
      </c>
      <c r="N395" s="27"/>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row>
    <row r="396" spans="1:247" ht="25.5">
      <c r="A396" s="17" t="s">
        <v>2635</v>
      </c>
      <c r="B396" s="18" t="s">
        <v>2334</v>
      </c>
      <c r="C396" s="19" t="s">
        <v>2462</v>
      </c>
      <c r="D396" s="20" t="s">
        <v>2636</v>
      </c>
      <c r="E396" s="21" t="s">
        <v>2637</v>
      </c>
      <c r="F396" s="17" t="s">
        <v>368</v>
      </c>
      <c r="G396" s="22">
        <v>158000001</v>
      </c>
      <c r="H396" s="23" t="s">
        <v>1541</v>
      </c>
      <c r="I396" s="22" t="s">
        <v>2638</v>
      </c>
      <c r="J396" s="23" t="s">
        <v>1543</v>
      </c>
      <c r="K396" s="24" t="s">
        <v>1257</v>
      </c>
      <c r="L396" s="25">
        <v>150</v>
      </c>
      <c r="M396" s="26"/>
      <c r="N396" s="27" t="s">
        <v>2639</v>
      </c>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row>
    <row r="397" spans="1:247" ht="25.5">
      <c r="A397" s="17" t="s">
        <v>2640</v>
      </c>
      <c r="B397" s="18" t="s">
        <v>2641</v>
      </c>
      <c r="C397" s="19" t="s">
        <v>1004</v>
      </c>
      <c r="D397" s="20" t="s">
        <v>2017</v>
      </c>
      <c r="E397" s="21" t="s">
        <v>2018</v>
      </c>
      <c r="F397" s="17" t="s">
        <v>388</v>
      </c>
      <c r="G397" s="22">
        <v>30200000</v>
      </c>
      <c r="H397" s="23" t="s">
        <v>653</v>
      </c>
      <c r="I397" s="22" t="s">
        <v>2642</v>
      </c>
      <c r="J397" s="23" t="s">
        <v>2643</v>
      </c>
      <c r="K397" s="24" t="s">
        <v>2644</v>
      </c>
      <c r="L397" s="25">
        <v>15495</v>
      </c>
      <c r="M397" s="26" t="s">
        <v>2645</v>
      </c>
      <c r="N397" s="27"/>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row>
    <row r="398" spans="1:247" ht="25.5">
      <c r="A398" s="17" t="s">
        <v>2646</v>
      </c>
      <c r="B398" s="18" t="s">
        <v>2641</v>
      </c>
      <c r="C398" s="19" t="s">
        <v>2065</v>
      </c>
      <c r="D398" s="20" t="s">
        <v>1941</v>
      </c>
      <c r="E398" s="21" t="s">
        <v>1942</v>
      </c>
      <c r="F398" s="17" t="s">
        <v>369</v>
      </c>
      <c r="G398" s="22">
        <v>39200000</v>
      </c>
      <c r="H398" s="23" t="s">
        <v>2647</v>
      </c>
      <c r="I398" s="22" t="s">
        <v>2648</v>
      </c>
      <c r="J398" s="23" t="s">
        <v>1375</v>
      </c>
      <c r="K398" s="24" t="s">
        <v>2649</v>
      </c>
      <c r="L398" s="25">
        <v>2786</v>
      </c>
      <c r="M398" s="26" t="s">
        <v>2650</v>
      </c>
      <c r="N398" s="27"/>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row>
    <row r="399" spans="1:247" ht="38.25">
      <c r="A399" s="17" t="s">
        <v>2651</v>
      </c>
      <c r="B399" s="18" t="s">
        <v>2641</v>
      </c>
      <c r="C399" s="19" t="s">
        <v>2615</v>
      </c>
      <c r="D399" s="20" t="s">
        <v>2652</v>
      </c>
      <c r="E399" s="21" t="s">
        <v>2653</v>
      </c>
      <c r="F399" s="17" t="s">
        <v>369</v>
      </c>
      <c r="G399" s="22">
        <v>22400000</v>
      </c>
      <c r="H399" s="23" t="s">
        <v>453</v>
      </c>
      <c r="I399" s="22" t="s">
        <v>2654</v>
      </c>
      <c r="J399" s="23" t="s">
        <v>455</v>
      </c>
      <c r="K399" s="24" t="s">
        <v>2655</v>
      </c>
      <c r="L399" s="25">
        <v>767</v>
      </c>
      <c r="M399" s="26" t="s">
        <v>2656</v>
      </c>
      <c r="N399" s="27"/>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row>
    <row r="400" spans="1:247" ht="25.5">
      <c r="A400" s="17" t="s">
        <v>2657</v>
      </c>
      <c r="B400" s="18" t="s">
        <v>2641</v>
      </c>
      <c r="C400" s="19" t="s">
        <v>396</v>
      </c>
      <c r="D400" s="20" t="s">
        <v>2658</v>
      </c>
      <c r="E400" s="21" t="s">
        <v>2631</v>
      </c>
      <c r="F400" s="17" t="s">
        <v>369</v>
      </c>
      <c r="G400" s="22">
        <v>38200000</v>
      </c>
      <c r="H400" s="23" t="s">
        <v>2659</v>
      </c>
      <c r="I400" s="22" t="s">
        <v>2660</v>
      </c>
      <c r="J400" s="23" t="s">
        <v>2661</v>
      </c>
      <c r="K400" s="24" t="s">
        <v>1257</v>
      </c>
      <c r="L400" s="25">
        <v>18999</v>
      </c>
      <c r="M400" s="26" t="s">
        <v>2662</v>
      </c>
      <c r="N400" s="27"/>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row>
    <row r="401" spans="1:247" ht="25.5">
      <c r="A401" s="17" t="s">
        <v>2663</v>
      </c>
      <c r="B401" s="18" t="s">
        <v>2641</v>
      </c>
      <c r="C401" s="19" t="s">
        <v>2060</v>
      </c>
      <c r="D401" s="20" t="s">
        <v>1817</v>
      </c>
      <c r="E401" s="21" t="s">
        <v>1818</v>
      </c>
      <c r="F401" s="17" t="s">
        <v>368</v>
      </c>
      <c r="G401" s="22">
        <v>55500000</v>
      </c>
      <c r="H401" s="23" t="s">
        <v>1232</v>
      </c>
      <c r="I401" s="22">
        <v>55500000</v>
      </c>
      <c r="J401" s="23" t="s">
        <v>2664</v>
      </c>
      <c r="K401" s="24"/>
      <c r="L401" s="25">
        <v>546.3</v>
      </c>
      <c r="M401" s="26"/>
      <c r="N401" s="27" t="s">
        <v>2665</v>
      </c>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row>
    <row r="402" spans="1:247" ht="38.25">
      <c r="A402" s="17" t="s">
        <v>2666</v>
      </c>
      <c r="B402" s="18" t="s">
        <v>2667</v>
      </c>
      <c r="C402" s="19" t="s">
        <v>1004</v>
      </c>
      <c r="D402" s="20" t="s">
        <v>2668</v>
      </c>
      <c r="E402" s="21" t="s">
        <v>2669</v>
      </c>
      <c r="F402" s="17" t="s">
        <v>369</v>
      </c>
      <c r="G402" s="22">
        <v>71300000</v>
      </c>
      <c r="H402" s="23" t="s">
        <v>2670</v>
      </c>
      <c r="I402" s="22" t="s">
        <v>2671</v>
      </c>
      <c r="J402" s="23" t="s">
        <v>2672</v>
      </c>
      <c r="K402" s="24"/>
      <c r="L402" s="25">
        <v>10832</v>
      </c>
      <c r="M402" s="26" t="s">
        <v>2673</v>
      </c>
      <c r="N402" s="27"/>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row>
    <row r="403" spans="1:247" ht="25.5">
      <c r="A403" s="17" t="s">
        <v>2674</v>
      </c>
      <c r="B403" s="18" t="s">
        <v>2667</v>
      </c>
      <c r="C403" s="19" t="s">
        <v>2675</v>
      </c>
      <c r="D403" s="20" t="s">
        <v>2676</v>
      </c>
      <c r="E403" s="21" t="s">
        <v>2677</v>
      </c>
      <c r="F403" s="17" t="s">
        <v>369</v>
      </c>
      <c r="G403" s="22">
        <v>44400000</v>
      </c>
      <c r="H403" s="23" t="s">
        <v>1811</v>
      </c>
      <c r="I403" s="22" t="s">
        <v>2678</v>
      </c>
      <c r="J403" s="23" t="s">
        <v>1985</v>
      </c>
      <c r="K403" s="24"/>
      <c r="L403" s="25">
        <v>5487</v>
      </c>
      <c r="M403" s="26" t="s">
        <v>2679</v>
      </c>
      <c r="N403" s="27"/>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row>
    <row r="404" spans="1:247" ht="25.5">
      <c r="A404" s="17" t="s">
        <v>2680</v>
      </c>
      <c r="B404" s="18" t="s">
        <v>2667</v>
      </c>
      <c r="C404" s="19" t="s">
        <v>2060</v>
      </c>
      <c r="D404" s="20" t="s">
        <v>1404</v>
      </c>
      <c r="E404" s="21" t="s">
        <v>1165</v>
      </c>
      <c r="F404" s="17" t="s">
        <v>368</v>
      </c>
      <c r="G404" s="22">
        <v>31400000</v>
      </c>
      <c r="H404" s="23" t="s">
        <v>1166</v>
      </c>
      <c r="I404" s="22" t="s">
        <v>1405</v>
      </c>
      <c r="J404" s="23" t="s">
        <v>1406</v>
      </c>
      <c r="K404" s="24" t="s">
        <v>1257</v>
      </c>
      <c r="L404" s="25">
        <v>133</v>
      </c>
      <c r="M404" s="26"/>
      <c r="N404" s="27" t="s">
        <v>2681</v>
      </c>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row>
    <row r="405" spans="1:247" ht="76.5">
      <c r="A405" s="17" t="s">
        <v>2682</v>
      </c>
      <c r="B405" s="18" t="s">
        <v>2667</v>
      </c>
      <c r="C405" s="19" t="s">
        <v>396</v>
      </c>
      <c r="D405" s="20" t="s">
        <v>658</v>
      </c>
      <c r="E405" s="21" t="s">
        <v>659</v>
      </c>
      <c r="F405" s="17" t="s">
        <v>369</v>
      </c>
      <c r="G405" s="22">
        <v>31500000</v>
      </c>
      <c r="H405" s="23" t="s">
        <v>2683</v>
      </c>
      <c r="I405" s="22" t="s">
        <v>2684</v>
      </c>
      <c r="J405" s="23" t="s">
        <v>2685</v>
      </c>
      <c r="K405" s="24"/>
      <c r="L405" s="25">
        <v>53900</v>
      </c>
      <c r="M405" s="26" t="s">
        <v>2686</v>
      </c>
      <c r="N405" s="27"/>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row>
    <row r="406" spans="1:247" ht="25.5">
      <c r="A406" s="17" t="s">
        <v>2687</v>
      </c>
      <c r="B406" s="18" t="s">
        <v>2667</v>
      </c>
      <c r="C406" s="19" t="s">
        <v>2453</v>
      </c>
      <c r="D406" s="20" t="s">
        <v>2688</v>
      </c>
      <c r="E406" s="21" t="s">
        <v>2689</v>
      </c>
      <c r="F406" s="17" t="s">
        <v>368</v>
      </c>
      <c r="G406" s="22">
        <v>18500000</v>
      </c>
      <c r="H406" s="23" t="s">
        <v>708</v>
      </c>
      <c r="I406" s="22" t="s">
        <v>2690</v>
      </c>
      <c r="J406" s="23" t="s">
        <v>2691</v>
      </c>
      <c r="K406" s="24"/>
      <c r="L406" s="25">
        <v>400</v>
      </c>
      <c r="M406" s="26"/>
      <c r="N406" s="27" t="s">
        <v>2692</v>
      </c>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row>
    <row r="407" spans="1:247" ht="25.5">
      <c r="A407" s="17" t="s">
        <v>2693</v>
      </c>
      <c r="B407" s="18" t="s">
        <v>2667</v>
      </c>
      <c r="C407" s="19" t="s">
        <v>2453</v>
      </c>
      <c r="D407" s="20" t="s">
        <v>822</v>
      </c>
      <c r="E407" s="21" t="s">
        <v>823</v>
      </c>
      <c r="F407" s="17" t="s">
        <v>368</v>
      </c>
      <c r="G407" s="22">
        <v>18500000</v>
      </c>
      <c r="H407" s="23" t="s">
        <v>708</v>
      </c>
      <c r="I407" s="22" t="s">
        <v>2690</v>
      </c>
      <c r="J407" s="23" t="s">
        <v>2691</v>
      </c>
      <c r="K407" s="24"/>
      <c r="L407" s="25">
        <v>78</v>
      </c>
      <c r="M407" s="26"/>
      <c r="N407" s="27" t="s">
        <v>2694</v>
      </c>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row>
    <row r="408" spans="1:247" ht="63.75">
      <c r="A408" s="17" t="s">
        <v>2695</v>
      </c>
      <c r="B408" s="18" t="s">
        <v>2667</v>
      </c>
      <c r="C408" s="19" t="s">
        <v>423</v>
      </c>
      <c r="D408" s="20" t="s">
        <v>1346</v>
      </c>
      <c r="E408" s="21" t="s">
        <v>1347</v>
      </c>
      <c r="F408" s="17" t="s">
        <v>369</v>
      </c>
      <c r="G408" s="22">
        <v>50300000</v>
      </c>
      <c r="H408" s="23" t="s">
        <v>1074</v>
      </c>
      <c r="I408" s="22">
        <v>50323000</v>
      </c>
      <c r="J408" s="23" t="s">
        <v>2696</v>
      </c>
      <c r="K408" s="24"/>
      <c r="L408" s="25">
        <v>30000</v>
      </c>
      <c r="M408" s="26" t="s">
        <v>2697</v>
      </c>
      <c r="N408" s="27"/>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row>
    <row r="409" spans="1:247" ht="25.5">
      <c r="A409" s="17" t="s">
        <v>2698</v>
      </c>
      <c r="B409" s="18" t="s">
        <v>1966</v>
      </c>
      <c r="C409" s="19" t="s">
        <v>2675</v>
      </c>
      <c r="D409" s="20" t="s">
        <v>1171</v>
      </c>
      <c r="E409" s="21" t="s">
        <v>1172</v>
      </c>
      <c r="F409" s="17" t="s">
        <v>388</v>
      </c>
      <c r="G409" s="22">
        <v>39100000</v>
      </c>
      <c r="H409" s="23" t="s">
        <v>470</v>
      </c>
      <c r="I409" s="22">
        <v>39113100</v>
      </c>
      <c r="J409" s="23" t="s">
        <v>2249</v>
      </c>
      <c r="K409" s="24" t="s">
        <v>2071</v>
      </c>
      <c r="L409" s="25">
        <v>36500</v>
      </c>
      <c r="M409" s="26" t="s">
        <v>2699</v>
      </c>
      <c r="N409" s="27"/>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row>
    <row r="410" spans="1:247" ht="51">
      <c r="A410" s="17" t="s">
        <v>2700</v>
      </c>
      <c r="B410" s="18" t="s">
        <v>1966</v>
      </c>
      <c r="C410" s="19" t="s">
        <v>2615</v>
      </c>
      <c r="D410" s="20" t="s">
        <v>2701</v>
      </c>
      <c r="E410" s="21" t="s">
        <v>2702</v>
      </c>
      <c r="F410" s="17" t="s">
        <v>368</v>
      </c>
      <c r="G410" s="22">
        <v>55500000</v>
      </c>
      <c r="H410" s="23" t="s">
        <v>1232</v>
      </c>
      <c r="I410" s="22">
        <v>55500000</v>
      </c>
      <c r="J410" s="23" t="s">
        <v>2703</v>
      </c>
      <c r="K410" s="24"/>
      <c r="L410" s="25">
        <v>546.3</v>
      </c>
      <c r="M410" s="26"/>
      <c r="N410" s="27" t="s">
        <v>2704</v>
      </c>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row>
    <row r="411" spans="1:247" ht="38.25">
      <c r="A411" s="17" t="s">
        <v>2705</v>
      </c>
      <c r="B411" s="18" t="s">
        <v>2706</v>
      </c>
      <c r="C411" s="19" t="s">
        <v>423</v>
      </c>
      <c r="D411" s="20" t="s">
        <v>1657</v>
      </c>
      <c r="E411" s="21" t="s">
        <v>1658</v>
      </c>
      <c r="F411" s="17" t="s">
        <v>369</v>
      </c>
      <c r="G411" s="22">
        <v>39500000</v>
      </c>
      <c r="H411" s="23" t="s">
        <v>2076</v>
      </c>
      <c r="I411" s="22" t="s">
        <v>2707</v>
      </c>
      <c r="J411" s="23" t="s">
        <v>2708</v>
      </c>
      <c r="K411" s="24"/>
      <c r="L411" s="25">
        <v>4595</v>
      </c>
      <c r="M411" s="26" t="s">
        <v>2709</v>
      </c>
      <c r="N411" s="27"/>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row>
    <row r="412" spans="1:247" ht="25.5">
      <c r="A412" s="17" t="s">
        <v>2710</v>
      </c>
      <c r="B412" s="18" t="s">
        <v>2706</v>
      </c>
      <c r="C412" s="19" t="s">
        <v>1740</v>
      </c>
      <c r="D412" s="20" t="s">
        <v>580</v>
      </c>
      <c r="E412" s="21" t="s">
        <v>581</v>
      </c>
      <c r="F412" s="17" t="s">
        <v>369</v>
      </c>
      <c r="G412" s="22">
        <v>38400000</v>
      </c>
      <c r="H412" s="23" t="s">
        <v>2711</v>
      </c>
      <c r="I412" s="22" t="s">
        <v>2712</v>
      </c>
      <c r="J412" s="23" t="s">
        <v>2713</v>
      </c>
      <c r="K412" s="24" t="s">
        <v>1257</v>
      </c>
      <c r="L412" s="25">
        <v>600</v>
      </c>
      <c r="M412" s="26" t="s">
        <v>2714</v>
      </c>
      <c r="N412" s="27"/>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row>
    <row r="413" spans="1:247" ht="25.5">
      <c r="A413" s="17" t="s">
        <v>2715</v>
      </c>
      <c r="B413" s="18" t="s">
        <v>2706</v>
      </c>
      <c r="C413" s="19" t="s">
        <v>2615</v>
      </c>
      <c r="D413" s="20" t="s">
        <v>2716</v>
      </c>
      <c r="E413" s="21" t="s">
        <v>2717</v>
      </c>
      <c r="F413" s="17" t="s">
        <v>369</v>
      </c>
      <c r="G413" s="22">
        <v>32400000</v>
      </c>
      <c r="H413" s="23" t="s">
        <v>2718</v>
      </c>
      <c r="I413" s="22" t="s">
        <v>2719</v>
      </c>
      <c r="J413" s="23" t="s">
        <v>2720</v>
      </c>
      <c r="K413" s="24"/>
      <c r="L413" s="25">
        <v>4380</v>
      </c>
      <c r="M413" s="26" t="s">
        <v>2721</v>
      </c>
      <c r="N413" s="27"/>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row>
    <row r="414" spans="1:247" ht="25.5">
      <c r="A414" s="17" t="s">
        <v>2722</v>
      </c>
      <c r="B414" s="18" t="s">
        <v>2706</v>
      </c>
      <c r="C414" s="19" t="s">
        <v>2723</v>
      </c>
      <c r="D414" s="20" t="s">
        <v>2724</v>
      </c>
      <c r="E414" s="21" t="s">
        <v>2725</v>
      </c>
      <c r="F414" s="17" t="s">
        <v>369</v>
      </c>
      <c r="G414" s="22">
        <v>51100000</v>
      </c>
      <c r="H414" s="23" t="s">
        <v>2726</v>
      </c>
      <c r="I414" s="22">
        <v>51100000</v>
      </c>
      <c r="J414" s="23" t="s">
        <v>2727</v>
      </c>
      <c r="K414" s="24"/>
      <c r="L414" s="25">
        <v>1150</v>
      </c>
      <c r="M414" s="26" t="s">
        <v>2728</v>
      </c>
      <c r="N414" s="27"/>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row>
    <row r="415" spans="1:247" ht="25.5">
      <c r="A415" s="17" t="s">
        <v>2729</v>
      </c>
      <c r="B415" s="18" t="s">
        <v>2706</v>
      </c>
      <c r="C415" s="19" t="s">
        <v>2615</v>
      </c>
      <c r="D415" s="20" t="s">
        <v>2730</v>
      </c>
      <c r="E415" s="21" t="s">
        <v>2731</v>
      </c>
      <c r="F415" s="17" t="s">
        <v>368</v>
      </c>
      <c r="G415" s="22" t="s">
        <v>2732</v>
      </c>
      <c r="H415" s="23" t="s">
        <v>2733</v>
      </c>
      <c r="I415" s="22" t="s">
        <v>2732</v>
      </c>
      <c r="J415" s="23" t="s">
        <v>2733</v>
      </c>
      <c r="K415" s="24"/>
      <c r="L415" s="25">
        <v>460</v>
      </c>
      <c r="M415" s="26"/>
      <c r="N415" s="27" t="s">
        <v>2734</v>
      </c>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row>
    <row r="416" spans="1:247" ht="38.25">
      <c r="A416" s="17" t="s">
        <v>2735</v>
      </c>
      <c r="B416" s="18" t="s">
        <v>2706</v>
      </c>
      <c r="C416" s="19" t="s">
        <v>2675</v>
      </c>
      <c r="D416" s="20" t="s">
        <v>2736</v>
      </c>
      <c r="E416" s="21" t="s">
        <v>2737</v>
      </c>
      <c r="F416" s="17" t="s">
        <v>388</v>
      </c>
      <c r="G416" s="22">
        <v>39100000</v>
      </c>
      <c r="H416" s="23" t="s">
        <v>470</v>
      </c>
      <c r="I416" s="22" t="s">
        <v>2738</v>
      </c>
      <c r="J416" s="23" t="s">
        <v>2739</v>
      </c>
      <c r="K416" s="24" t="s">
        <v>2740</v>
      </c>
      <c r="L416" s="25">
        <v>9000</v>
      </c>
      <c r="M416" s="26" t="s">
        <v>2741</v>
      </c>
      <c r="N416" s="27"/>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row>
    <row r="417" spans="1:247" ht="25.5">
      <c r="A417" s="17" t="s">
        <v>2742</v>
      </c>
      <c r="B417" s="18" t="s">
        <v>2743</v>
      </c>
      <c r="C417" s="19" t="s">
        <v>2065</v>
      </c>
      <c r="D417" s="20" t="s">
        <v>1846</v>
      </c>
      <c r="E417" s="21" t="s">
        <v>1847</v>
      </c>
      <c r="F417" s="17" t="s">
        <v>369</v>
      </c>
      <c r="G417" s="22">
        <v>31700000</v>
      </c>
      <c r="H417" s="23" t="s">
        <v>2744</v>
      </c>
      <c r="I417" s="22" t="s">
        <v>2745</v>
      </c>
      <c r="J417" s="23" t="s">
        <v>2746</v>
      </c>
      <c r="K417" s="24"/>
      <c r="L417" s="25">
        <v>1900</v>
      </c>
      <c r="M417" s="26" t="s">
        <v>2747</v>
      </c>
      <c r="N417" s="27"/>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row>
    <row r="418" spans="1:247" ht="25.5">
      <c r="A418" s="17" t="s">
        <v>2748</v>
      </c>
      <c r="B418" s="18" t="s">
        <v>2743</v>
      </c>
      <c r="C418" s="19" t="s">
        <v>423</v>
      </c>
      <c r="D418" s="20" t="s">
        <v>2749</v>
      </c>
      <c r="E418" s="21" t="s">
        <v>2750</v>
      </c>
      <c r="F418" s="17" t="s">
        <v>368</v>
      </c>
      <c r="G418" s="22" t="s">
        <v>503</v>
      </c>
      <c r="H418" s="23" t="s">
        <v>1566</v>
      </c>
      <c r="I418" s="22" t="s">
        <v>503</v>
      </c>
      <c r="J418" s="23" t="s">
        <v>2751</v>
      </c>
      <c r="K418" s="24"/>
      <c r="L418" s="25">
        <v>3000</v>
      </c>
      <c r="M418" s="26"/>
      <c r="N418" s="27" t="s">
        <v>2752</v>
      </c>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row>
    <row r="419" spans="1:247" ht="38.25">
      <c r="A419" s="17" t="s">
        <v>2753</v>
      </c>
      <c r="B419" s="18" t="s">
        <v>2286</v>
      </c>
      <c r="C419" s="19" t="s">
        <v>2675</v>
      </c>
      <c r="D419" s="20" t="s">
        <v>2241</v>
      </c>
      <c r="E419" s="21" t="s">
        <v>2242</v>
      </c>
      <c r="F419" s="17" t="s">
        <v>388</v>
      </c>
      <c r="G419" s="22">
        <v>90900000</v>
      </c>
      <c r="H419" s="23" t="s">
        <v>457</v>
      </c>
      <c r="I419" s="22" t="s">
        <v>2754</v>
      </c>
      <c r="J419" s="23" t="s">
        <v>2755</v>
      </c>
      <c r="K419" s="24"/>
      <c r="L419" s="25">
        <v>20490</v>
      </c>
      <c r="M419" s="26" t="s">
        <v>2756</v>
      </c>
      <c r="N419" s="27"/>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row>
    <row r="420" spans="1:247" ht="38.25">
      <c r="A420" s="17" t="s">
        <v>2757</v>
      </c>
      <c r="B420" s="18" t="s">
        <v>2286</v>
      </c>
      <c r="C420" s="19" t="s">
        <v>2675</v>
      </c>
      <c r="D420" s="20" t="s">
        <v>2758</v>
      </c>
      <c r="E420" s="21" t="s">
        <v>2759</v>
      </c>
      <c r="F420" s="17" t="s">
        <v>369</v>
      </c>
      <c r="G420" s="22">
        <v>22400000</v>
      </c>
      <c r="H420" s="23" t="s">
        <v>453</v>
      </c>
      <c r="I420" s="22" t="s">
        <v>454</v>
      </c>
      <c r="J420" s="23" t="s">
        <v>2760</v>
      </c>
      <c r="K420" s="24"/>
      <c r="L420" s="25">
        <v>2997.29</v>
      </c>
      <c r="M420" s="26" t="s">
        <v>2761</v>
      </c>
      <c r="N420" s="27"/>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row>
    <row r="421" spans="1:247" ht="51">
      <c r="A421" s="17" t="s">
        <v>2762</v>
      </c>
      <c r="B421" s="18" t="s">
        <v>2763</v>
      </c>
      <c r="C421" s="19" t="s">
        <v>396</v>
      </c>
      <c r="D421" s="20" t="s">
        <v>2764</v>
      </c>
      <c r="E421" s="21" t="s">
        <v>2765</v>
      </c>
      <c r="F421" s="17" t="s">
        <v>369</v>
      </c>
      <c r="G421" s="22">
        <v>39500000</v>
      </c>
      <c r="H421" s="23" t="s">
        <v>2766</v>
      </c>
      <c r="I421" s="22" t="s">
        <v>2767</v>
      </c>
      <c r="J421" s="23" t="s">
        <v>2768</v>
      </c>
      <c r="K421" s="24"/>
      <c r="L421" s="25">
        <v>7869</v>
      </c>
      <c r="M421" s="26" t="s">
        <v>2769</v>
      </c>
      <c r="N421" s="27"/>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row>
    <row r="422" spans="1:247" ht="25.5">
      <c r="A422" s="17" t="s">
        <v>2770</v>
      </c>
      <c r="B422" s="18" t="s">
        <v>2763</v>
      </c>
      <c r="C422" s="19" t="s">
        <v>2771</v>
      </c>
      <c r="D422" s="20" t="s">
        <v>2772</v>
      </c>
      <c r="E422" s="21" t="s">
        <v>2773</v>
      </c>
      <c r="F422" s="17" t="s">
        <v>369</v>
      </c>
      <c r="G422" s="22">
        <v>63100000</v>
      </c>
      <c r="H422" s="23" t="s">
        <v>881</v>
      </c>
      <c r="I422" s="22" t="s">
        <v>2774</v>
      </c>
      <c r="J422" s="23" t="s">
        <v>883</v>
      </c>
      <c r="K422" s="24"/>
      <c r="L422" s="25">
        <v>1490</v>
      </c>
      <c r="M422" s="26" t="s">
        <v>2775</v>
      </c>
      <c r="N422" s="27"/>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row>
    <row r="423" spans="1:247" ht="25.5">
      <c r="A423" s="17" t="s">
        <v>2776</v>
      </c>
      <c r="B423" s="18" t="s">
        <v>2763</v>
      </c>
      <c r="C423" s="19" t="s">
        <v>2615</v>
      </c>
      <c r="D423" s="20" t="s">
        <v>1354</v>
      </c>
      <c r="E423" s="21" t="s">
        <v>1355</v>
      </c>
      <c r="F423" s="17" t="s">
        <v>388</v>
      </c>
      <c r="G423" s="22">
        <v>30200000</v>
      </c>
      <c r="H423" s="23" t="s">
        <v>653</v>
      </c>
      <c r="I423" s="22" t="s">
        <v>2777</v>
      </c>
      <c r="J423" s="23" t="s">
        <v>1356</v>
      </c>
      <c r="K423" s="24" t="s">
        <v>2265</v>
      </c>
      <c r="L423" s="25">
        <v>6298</v>
      </c>
      <c r="M423" s="26" t="s">
        <v>2778</v>
      </c>
      <c r="N423" s="27"/>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row>
    <row r="424" spans="1:247" ht="25.5">
      <c r="A424" s="17" t="s">
        <v>2779</v>
      </c>
      <c r="B424" s="18" t="s">
        <v>2763</v>
      </c>
      <c r="C424" s="19" t="s">
        <v>2615</v>
      </c>
      <c r="D424" s="20" t="s">
        <v>2780</v>
      </c>
      <c r="E424" s="21" t="s">
        <v>2781</v>
      </c>
      <c r="F424" s="17" t="s">
        <v>369</v>
      </c>
      <c r="G424" s="22">
        <v>32400000</v>
      </c>
      <c r="H424" s="23" t="s">
        <v>2782</v>
      </c>
      <c r="I424" s="22" t="s">
        <v>2783</v>
      </c>
      <c r="J424" s="23" t="s">
        <v>2784</v>
      </c>
      <c r="K424" s="24" t="s">
        <v>2785</v>
      </c>
      <c r="L424" s="25">
        <v>600</v>
      </c>
      <c r="M424" s="26" t="s">
        <v>2786</v>
      </c>
      <c r="N424" s="27"/>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row>
    <row r="425" spans="1:247" ht="25.5">
      <c r="A425" s="17" t="s">
        <v>2787</v>
      </c>
      <c r="B425" s="18" t="s">
        <v>2763</v>
      </c>
      <c r="C425" s="19" t="s">
        <v>396</v>
      </c>
      <c r="D425" s="20" t="s">
        <v>2788</v>
      </c>
      <c r="E425" s="21" t="s">
        <v>2789</v>
      </c>
      <c r="F425" s="17" t="s">
        <v>369</v>
      </c>
      <c r="G425" s="22">
        <v>19600000</v>
      </c>
      <c r="H425" s="23" t="s">
        <v>2790</v>
      </c>
      <c r="I425" s="22" t="s">
        <v>2791</v>
      </c>
      <c r="J425" s="23" t="s">
        <v>2792</v>
      </c>
      <c r="K425" s="24" t="s">
        <v>2793</v>
      </c>
      <c r="L425" s="25">
        <v>6500</v>
      </c>
      <c r="M425" s="26" t="s">
        <v>2794</v>
      </c>
      <c r="N425" s="27"/>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row>
    <row r="426" spans="1:247" ht="38.25">
      <c r="A426" s="17" t="s">
        <v>2795</v>
      </c>
      <c r="B426" s="18" t="s">
        <v>2796</v>
      </c>
      <c r="C426" s="19" t="s">
        <v>2797</v>
      </c>
      <c r="D426" s="20" t="s">
        <v>2798</v>
      </c>
      <c r="E426" s="21" t="s">
        <v>2799</v>
      </c>
      <c r="F426" s="17" t="s">
        <v>388</v>
      </c>
      <c r="G426" s="22">
        <v>45200000</v>
      </c>
      <c r="H426" s="23" t="s">
        <v>1005</v>
      </c>
      <c r="I426" s="22" t="s">
        <v>2800</v>
      </c>
      <c r="J426" s="23" t="s">
        <v>2801</v>
      </c>
      <c r="K426" s="24"/>
      <c r="L426" s="25">
        <v>176247</v>
      </c>
      <c r="M426" s="26" t="s">
        <v>2802</v>
      </c>
      <c r="N426" s="27"/>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row>
    <row r="427" spans="1:247" ht="25.5">
      <c r="A427" s="17" t="s">
        <v>2803</v>
      </c>
      <c r="B427" s="18" t="s">
        <v>2796</v>
      </c>
      <c r="C427" s="19" t="s">
        <v>2675</v>
      </c>
      <c r="D427" s="20" t="s">
        <v>2804</v>
      </c>
      <c r="E427" s="21" t="s">
        <v>1153</v>
      </c>
      <c r="F427" s="17" t="s">
        <v>369</v>
      </c>
      <c r="G427" s="22">
        <v>34900000</v>
      </c>
      <c r="H427" s="23" t="s">
        <v>397</v>
      </c>
      <c r="I427" s="22" t="s">
        <v>2805</v>
      </c>
      <c r="J427" s="23" t="s">
        <v>2806</v>
      </c>
      <c r="K427" s="24"/>
      <c r="L427" s="25">
        <v>2300</v>
      </c>
      <c r="M427" s="26" t="s">
        <v>2807</v>
      </c>
      <c r="N427" s="27"/>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row>
    <row r="428" spans="1:247" ht="38.25">
      <c r="A428" s="17" t="s">
        <v>2808</v>
      </c>
      <c r="B428" s="18" t="s">
        <v>2809</v>
      </c>
      <c r="C428" s="19" t="s">
        <v>452</v>
      </c>
      <c r="D428" s="20" t="s">
        <v>1687</v>
      </c>
      <c r="E428" s="21" t="s">
        <v>1688</v>
      </c>
      <c r="F428" s="17" t="s">
        <v>388</v>
      </c>
      <c r="G428" s="22">
        <v>45200000</v>
      </c>
      <c r="H428" s="23" t="s">
        <v>1005</v>
      </c>
      <c r="I428" s="22" t="s">
        <v>2800</v>
      </c>
      <c r="J428" s="23" t="s">
        <v>2810</v>
      </c>
      <c r="K428" s="24"/>
      <c r="L428" s="25">
        <v>156998.47</v>
      </c>
      <c r="M428" s="26" t="s">
        <v>2811</v>
      </c>
      <c r="N428" s="27"/>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row>
    <row r="429" spans="1:247" ht="38.25">
      <c r="A429" s="17" t="s">
        <v>2812</v>
      </c>
      <c r="B429" s="18" t="s">
        <v>2796</v>
      </c>
      <c r="C429" s="19" t="s">
        <v>2172</v>
      </c>
      <c r="D429" s="20" t="s">
        <v>1251</v>
      </c>
      <c r="E429" s="21" t="s">
        <v>1252</v>
      </c>
      <c r="F429" s="17" t="s">
        <v>368</v>
      </c>
      <c r="G429" s="22" t="s">
        <v>1253</v>
      </c>
      <c r="H429" s="23" t="s">
        <v>1254</v>
      </c>
      <c r="I429" s="22" t="s">
        <v>2813</v>
      </c>
      <c r="J429" s="23" t="s">
        <v>2814</v>
      </c>
      <c r="K429" s="24" t="s">
        <v>1257</v>
      </c>
      <c r="L429" s="25">
        <v>833.63</v>
      </c>
      <c r="M429" s="26"/>
      <c r="N429" s="27" t="s">
        <v>2815</v>
      </c>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row>
    <row r="430" spans="1:247" ht="25.5">
      <c r="A430" s="17" t="s">
        <v>2816</v>
      </c>
      <c r="B430" s="18" t="s">
        <v>1972</v>
      </c>
      <c r="C430" s="19" t="s">
        <v>2817</v>
      </c>
      <c r="D430" s="20" t="s">
        <v>1853</v>
      </c>
      <c r="E430" s="21" t="s">
        <v>1854</v>
      </c>
      <c r="F430" s="17" t="s">
        <v>369</v>
      </c>
      <c r="G430" s="22">
        <v>42900000</v>
      </c>
      <c r="H430" s="23" t="s">
        <v>913</v>
      </c>
      <c r="I430" s="22" t="s">
        <v>2818</v>
      </c>
      <c r="J430" s="23" t="s">
        <v>2819</v>
      </c>
      <c r="K430" s="24"/>
      <c r="L430" s="25">
        <v>2375</v>
      </c>
      <c r="M430" s="26" t="s">
        <v>2820</v>
      </c>
      <c r="N430" s="27"/>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row>
    <row r="431" spans="1:247" ht="25.5">
      <c r="A431" s="17" t="s">
        <v>2821</v>
      </c>
      <c r="B431" s="18" t="s">
        <v>1972</v>
      </c>
      <c r="C431" s="19" t="s">
        <v>1716</v>
      </c>
      <c r="D431" s="20" t="s">
        <v>1853</v>
      </c>
      <c r="E431" s="21" t="s">
        <v>1854</v>
      </c>
      <c r="F431" s="17" t="s">
        <v>369</v>
      </c>
      <c r="G431" s="22">
        <v>18100000</v>
      </c>
      <c r="H431" s="23" t="s">
        <v>2443</v>
      </c>
      <c r="I431" s="22" t="s">
        <v>2822</v>
      </c>
      <c r="J431" s="23" t="s">
        <v>2823</v>
      </c>
      <c r="K431" s="24"/>
      <c r="L431" s="25">
        <v>17900</v>
      </c>
      <c r="M431" s="26" t="s">
        <v>2824</v>
      </c>
      <c r="N431" s="27"/>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row>
    <row r="432" spans="1:247" ht="25.5">
      <c r="A432" s="17" t="s">
        <v>2825</v>
      </c>
      <c r="B432" s="18" t="s">
        <v>1972</v>
      </c>
      <c r="C432" s="19" t="s">
        <v>2615</v>
      </c>
      <c r="D432" s="20" t="s">
        <v>2525</v>
      </c>
      <c r="E432" s="21" t="s">
        <v>1165</v>
      </c>
      <c r="F432" s="17" t="s">
        <v>368</v>
      </c>
      <c r="G432" s="22">
        <v>31400000</v>
      </c>
      <c r="H432" s="23" t="s">
        <v>1166</v>
      </c>
      <c r="I432" s="22" t="s">
        <v>1167</v>
      </c>
      <c r="J432" s="23" t="s">
        <v>1168</v>
      </c>
      <c r="K432" s="24" t="s">
        <v>2644</v>
      </c>
      <c r="L432" s="25">
        <v>960</v>
      </c>
      <c r="M432" s="26"/>
      <c r="N432" s="27" t="s">
        <v>2826</v>
      </c>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28"/>
      <c r="FH432" s="28"/>
      <c r="FI432" s="28"/>
      <c r="FJ432" s="28"/>
      <c r="FK432" s="28"/>
      <c r="FL432" s="28"/>
      <c r="FM432" s="28"/>
      <c r="FN432" s="28"/>
      <c r="FO432" s="28"/>
      <c r="FP432" s="28"/>
      <c r="FQ432" s="28"/>
      <c r="FR432" s="28"/>
      <c r="FS432" s="28"/>
      <c r="FT432" s="28"/>
      <c r="FU432" s="28"/>
      <c r="FV432" s="28"/>
      <c r="FW432" s="28"/>
      <c r="FX432" s="28"/>
      <c r="FY432" s="28"/>
      <c r="FZ432" s="28"/>
      <c r="GA432" s="28"/>
      <c r="GB432" s="28"/>
      <c r="GC432" s="28"/>
      <c r="GD432" s="28"/>
      <c r="GE432" s="28"/>
      <c r="GF432" s="28"/>
      <c r="GG432" s="28"/>
      <c r="GH432" s="28"/>
      <c r="GI432" s="28"/>
      <c r="GJ432" s="28"/>
      <c r="GK432" s="28"/>
      <c r="GL432" s="28"/>
      <c r="GM432" s="28"/>
      <c r="GN432" s="28"/>
      <c r="GO432" s="28"/>
      <c r="GP432" s="28"/>
      <c r="GQ432" s="28"/>
      <c r="GR432" s="28"/>
      <c r="GS432" s="28"/>
      <c r="GT432" s="28"/>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c r="HW432" s="28"/>
      <c r="HX432" s="28"/>
      <c r="HY432" s="28"/>
      <c r="HZ432" s="28"/>
      <c r="IA432" s="28"/>
      <c r="IB432" s="28"/>
      <c r="IC432" s="28"/>
      <c r="ID432" s="28"/>
      <c r="IE432" s="28"/>
      <c r="IF432" s="28"/>
      <c r="IG432" s="28"/>
      <c r="IH432" s="28"/>
      <c r="II432" s="28"/>
      <c r="IJ432" s="28"/>
      <c r="IK432" s="28"/>
      <c r="IL432" s="28"/>
      <c r="IM432" s="28"/>
    </row>
    <row r="433" spans="1:247" ht="38.25">
      <c r="A433" s="17" t="s">
        <v>2827</v>
      </c>
      <c r="B433" s="18" t="s">
        <v>1716</v>
      </c>
      <c r="C433" s="19" t="s">
        <v>423</v>
      </c>
      <c r="D433" s="20" t="s">
        <v>872</v>
      </c>
      <c r="E433" s="21" t="s">
        <v>873</v>
      </c>
      <c r="F433" s="17" t="s">
        <v>369</v>
      </c>
      <c r="G433" s="22">
        <v>72200000</v>
      </c>
      <c r="H433" s="23" t="s">
        <v>2828</v>
      </c>
      <c r="I433" s="22" t="s">
        <v>2829</v>
      </c>
      <c r="J433" s="23" t="s">
        <v>2830</v>
      </c>
      <c r="K433" s="24"/>
      <c r="L433" s="25">
        <v>41125</v>
      </c>
      <c r="M433" s="26" t="s">
        <v>2831</v>
      </c>
      <c r="N433" s="27"/>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28"/>
      <c r="FH433" s="28"/>
      <c r="FI433" s="28"/>
      <c r="FJ433" s="28"/>
      <c r="FK433" s="28"/>
      <c r="FL433" s="28"/>
      <c r="FM433" s="28"/>
      <c r="FN433" s="28"/>
      <c r="FO433" s="28"/>
      <c r="FP433" s="28"/>
      <c r="FQ433" s="28"/>
      <c r="FR433" s="28"/>
      <c r="FS433" s="28"/>
      <c r="FT433" s="28"/>
      <c r="FU433" s="28"/>
      <c r="FV433" s="28"/>
      <c r="FW433" s="28"/>
      <c r="FX433" s="28"/>
      <c r="FY433" s="28"/>
      <c r="FZ433" s="28"/>
      <c r="GA433" s="28"/>
      <c r="GB433" s="28"/>
      <c r="GC433" s="28"/>
      <c r="GD433" s="28"/>
      <c r="GE433" s="28"/>
      <c r="GF433" s="28"/>
      <c r="GG433" s="28"/>
      <c r="GH433" s="28"/>
      <c r="GI433" s="28"/>
      <c r="GJ433" s="28"/>
      <c r="GK433" s="28"/>
      <c r="GL433" s="28"/>
      <c r="GM433" s="28"/>
      <c r="GN433" s="28"/>
      <c r="GO433" s="28"/>
      <c r="GP433" s="28"/>
      <c r="GQ433" s="28"/>
      <c r="GR433" s="28"/>
      <c r="GS433" s="28"/>
      <c r="GT433" s="28"/>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c r="HW433" s="28"/>
      <c r="HX433" s="28"/>
      <c r="HY433" s="28"/>
      <c r="HZ433" s="28"/>
      <c r="IA433" s="28"/>
      <c r="IB433" s="28"/>
      <c r="IC433" s="28"/>
      <c r="ID433" s="28"/>
      <c r="IE433" s="28"/>
      <c r="IF433" s="28"/>
      <c r="IG433" s="28"/>
      <c r="IH433" s="28"/>
      <c r="II433" s="28"/>
      <c r="IJ433" s="28"/>
      <c r="IK433" s="28"/>
      <c r="IL433" s="28"/>
      <c r="IM433" s="28"/>
    </row>
    <row r="434" spans="1:247" ht="38.25">
      <c r="A434" s="17" t="s">
        <v>2832</v>
      </c>
      <c r="B434" s="18" t="s">
        <v>1716</v>
      </c>
      <c r="C434" s="19" t="s">
        <v>452</v>
      </c>
      <c r="D434" s="20" t="s">
        <v>1687</v>
      </c>
      <c r="E434" s="21" t="s">
        <v>1688</v>
      </c>
      <c r="F434" s="17" t="s">
        <v>388</v>
      </c>
      <c r="G434" s="22">
        <v>45200000</v>
      </c>
      <c r="H434" s="23" t="s">
        <v>1005</v>
      </c>
      <c r="I434" s="22" t="s">
        <v>2800</v>
      </c>
      <c r="J434" s="23" t="s">
        <v>2833</v>
      </c>
      <c r="K434" s="24"/>
      <c r="L434" s="25">
        <v>176613.89</v>
      </c>
      <c r="M434" s="26" t="s">
        <v>2834</v>
      </c>
      <c r="N434" s="27"/>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28"/>
      <c r="FH434" s="28"/>
      <c r="FI434" s="28"/>
      <c r="FJ434" s="28"/>
      <c r="FK434" s="28"/>
      <c r="FL434" s="28"/>
      <c r="FM434" s="28"/>
      <c r="FN434" s="28"/>
      <c r="FO434" s="28"/>
      <c r="FP434" s="28"/>
      <c r="FQ434" s="28"/>
      <c r="FR434" s="28"/>
      <c r="FS434" s="28"/>
      <c r="FT434" s="28"/>
      <c r="FU434" s="28"/>
      <c r="FV434" s="28"/>
      <c r="FW434" s="28"/>
      <c r="FX434" s="28"/>
      <c r="FY434" s="28"/>
      <c r="FZ434" s="28"/>
      <c r="GA434" s="28"/>
      <c r="GB434" s="28"/>
      <c r="GC434" s="28"/>
      <c r="GD434" s="28"/>
      <c r="GE434" s="28"/>
      <c r="GF434" s="28"/>
      <c r="GG434" s="28"/>
      <c r="GH434" s="28"/>
      <c r="GI434" s="28"/>
      <c r="GJ434" s="28"/>
      <c r="GK434" s="28"/>
      <c r="GL434" s="28"/>
      <c r="GM434" s="28"/>
      <c r="GN434" s="28"/>
      <c r="GO434" s="28"/>
      <c r="GP434" s="28"/>
      <c r="GQ434" s="28"/>
      <c r="GR434" s="28"/>
      <c r="GS434" s="28"/>
      <c r="GT434" s="28"/>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c r="HW434" s="28"/>
      <c r="HX434" s="28"/>
      <c r="HY434" s="28"/>
      <c r="HZ434" s="28"/>
      <c r="IA434" s="28"/>
      <c r="IB434" s="28"/>
      <c r="IC434" s="28"/>
      <c r="ID434" s="28"/>
      <c r="IE434" s="28"/>
      <c r="IF434" s="28"/>
      <c r="IG434" s="28"/>
      <c r="IH434" s="28"/>
      <c r="II434" s="28"/>
      <c r="IJ434" s="28"/>
      <c r="IK434" s="28"/>
      <c r="IL434" s="28"/>
      <c r="IM434" s="28"/>
    </row>
    <row r="435" spans="1:247" ht="25.5">
      <c r="A435" s="17" t="s">
        <v>2835</v>
      </c>
      <c r="B435" s="18" t="s">
        <v>1716</v>
      </c>
      <c r="C435" s="19" t="s">
        <v>396</v>
      </c>
      <c r="D435" s="20" t="s">
        <v>2836</v>
      </c>
      <c r="E435" s="21" t="s">
        <v>2837</v>
      </c>
      <c r="F435" s="17" t="s">
        <v>369</v>
      </c>
      <c r="G435" s="22">
        <v>18900000</v>
      </c>
      <c r="H435" s="23" t="s">
        <v>1196</v>
      </c>
      <c r="I435" s="22" t="s">
        <v>1024</v>
      </c>
      <c r="J435" s="23" t="s">
        <v>1025</v>
      </c>
      <c r="K435" s="24" t="s">
        <v>2463</v>
      </c>
      <c r="L435" s="25">
        <v>17000</v>
      </c>
      <c r="M435" s="26" t="s">
        <v>2838</v>
      </c>
      <c r="N435" s="27"/>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28"/>
      <c r="GC435" s="28"/>
      <c r="GD435" s="28"/>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28"/>
      <c r="IF435" s="28"/>
      <c r="IG435" s="28"/>
      <c r="IH435" s="28"/>
      <c r="II435" s="28"/>
      <c r="IJ435" s="28"/>
      <c r="IK435" s="28"/>
      <c r="IL435" s="28"/>
      <c r="IM435" s="28"/>
    </row>
    <row r="436" spans="1:247" ht="25.5">
      <c r="A436" s="17" t="s">
        <v>2839</v>
      </c>
      <c r="B436" s="18" t="s">
        <v>2065</v>
      </c>
      <c r="C436" s="19" t="s">
        <v>396</v>
      </c>
      <c r="D436" s="20" t="s">
        <v>580</v>
      </c>
      <c r="E436" s="21" t="s">
        <v>581</v>
      </c>
      <c r="F436" s="17" t="s">
        <v>369</v>
      </c>
      <c r="G436" s="22">
        <v>39700000</v>
      </c>
      <c r="H436" s="23" t="s">
        <v>2840</v>
      </c>
      <c r="I436" s="22" t="s">
        <v>2841</v>
      </c>
      <c r="J436" s="23" t="s">
        <v>2842</v>
      </c>
      <c r="K436" s="24" t="s">
        <v>2291</v>
      </c>
      <c r="L436" s="25">
        <v>825</v>
      </c>
      <c r="M436" s="26" t="s">
        <v>2843</v>
      </c>
      <c r="N436" s="27"/>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28"/>
      <c r="GC436" s="28"/>
      <c r="GD436" s="28"/>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28"/>
      <c r="IF436" s="28"/>
      <c r="IG436" s="28"/>
      <c r="IH436" s="28"/>
      <c r="II436" s="28"/>
      <c r="IJ436" s="28"/>
      <c r="IK436" s="28"/>
      <c r="IL436" s="28"/>
      <c r="IM436" s="28"/>
    </row>
    <row r="437" spans="1:247" ht="38.25">
      <c r="A437" s="17" t="s">
        <v>2844</v>
      </c>
      <c r="B437" s="18" t="s">
        <v>1686</v>
      </c>
      <c r="C437" s="19" t="s">
        <v>396</v>
      </c>
      <c r="D437" s="20" t="s">
        <v>2845</v>
      </c>
      <c r="E437" s="21" t="s">
        <v>2846</v>
      </c>
      <c r="F437" s="17" t="s">
        <v>369</v>
      </c>
      <c r="G437" s="22" t="s">
        <v>2519</v>
      </c>
      <c r="H437" s="23" t="s">
        <v>990</v>
      </c>
      <c r="I437" s="22" t="s">
        <v>2847</v>
      </c>
      <c r="J437" s="23" t="s">
        <v>2848</v>
      </c>
      <c r="K437" s="24"/>
      <c r="L437" s="25">
        <v>12098</v>
      </c>
      <c r="M437" s="26" t="s">
        <v>2849</v>
      </c>
      <c r="N437" s="27"/>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28"/>
      <c r="FH437" s="28"/>
      <c r="FI437" s="28"/>
      <c r="FJ437" s="28"/>
      <c r="FK437" s="28"/>
      <c r="FL437" s="28"/>
      <c r="FM437" s="28"/>
      <c r="FN437" s="28"/>
      <c r="FO437" s="28"/>
      <c r="FP437" s="28"/>
      <c r="FQ437" s="28"/>
      <c r="FR437" s="28"/>
      <c r="FS437" s="28"/>
      <c r="FT437" s="28"/>
      <c r="FU437" s="28"/>
      <c r="FV437" s="28"/>
      <c r="FW437" s="28"/>
      <c r="FX437" s="28"/>
      <c r="FY437" s="28"/>
      <c r="FZ437" s="28"/>
      <c r="GA437" s="28"/>
      <c r="GB437" s="28"/>
      <c r="GC437" s="28"/>
      <c r="GD437" s="28"/>
      <c r="GE437" s="28"/>
      <c r="GF437" s="28"/>
      <c r="GG437" s="28"/>
      <c r="GH437" s="28"/>
      <c r="GI437" s="28"/>
      <c r="GJ437" s="28"/>
      <c r="GK437" s="28"/>
      <c r="GL437" s="28"/>
      <c r="GM437" s="28"/>
      <c r="GN437" s="28"/>
      <c r="GO437" s="28"/>
      <c r="GP437" s="28"/>
      <c r="GQ437" s="28"/>
      <c r="GR437" s="28"/>
      <c r="GS437" s="28"/>
      <c r="GT437" s="28"/>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c r="HW437" s="28"/>
      <c r="HX437" s="28"/>
      <c r="HY437" s="28"/>
      <c r="HZ437" s="28"/>
      <c r="IA437" s="28"/>
      <c r="IB437" s="28"/>
      <c r="IC437" s="28"/>
      <c r="ID437" s="28"/>
      <c r="IE437" s="28"/>
      <c r="IF437" s="28"/>
      <c r="IG437" s="28"/>
      <c r="IH437" s="28"/>
      <c r="II437" s="28"/>
      <c r="IJ437" s="28"/>
      <c r="IK437" s="28"/>
      <c r="IL437" s="28"/>
      <c r="IM437" s="28"/>
    </row>
    <row r="438" spans="1:247" ht="38.25">
      <c r="A438" s="17" t="s">
        <v>2850</v>
      </c>
      <c r="B438" s="18" t="s">
        <v>1686</v>
      </c>
      <c r="C438" s="19" t="s">
        <v>452</v>
      </c>
      <c r="D438" s="20" t="s">
        <v>1687</v>
      </c>
      <c r="E438" s="21" t="s">
        <v>1688</v>
      </c>
      <c r="F438" s="17" t="s">
        <v>388</v>
      </c>
      <c r="G438" s="22">
        <v>45200000</v>
      </c>
      <c r="H438" s="23" t="s">
        <v>1005</v>
      </c>
      <c r="I438" s="22" t="s">
        <v>2800</v>
      </c>
      <c r="J438" s="23" t="s">
        <v>2851</v>
      </c>
      <c r="K438" s="24"/>
      <c r="L438" s="25">
        <v>155544.01</v>
      </c>
      <c r="M438" s="26" t="s">
        <v>2852</v>
      </c>
      <c r="N438" s="27"/>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28"/>
      <c r="FH438" s="28"/>
      <c r="FI438" s="28"/>
      <c r="FJ438" s="28"/>
      <c r="FK438" s="28"/>
      <c r="FL438" s="28"/>
      <c r="FM438" s="28"/>
      <c r="FN438" s="28"/>
      <c r="FO438" s="28"/>
      <c r="FP438" s="28"/>
      <c r="FQ438" s="28"/>
      <c r="FR438" s="28"/>
      <c r="FS438" s="28"/>
      <c r="FT438" s="28"/>
      <c r="FU438" s="28"/>
      <c r="FV438" s="28"/>
      <c r="FW438" s="28"/>
      <c r="FX438" s="28"/>
      <c r="FY438" s="28"/>
      <c r="FZ438" s="28"/>
      <c r="GA438" s="28"/>
      <c r="GB438" s="28"/>
      <c r="GC438" s="28"/>
      <c r="GD438" s="28"/>
      <c r="GE438" s="28"/>
      <c r="GF438" s="28"/>
      <c r="GG438" s="28"/>
      <c r="GH438" s="28"/>
      <c r="GI438" s="28"/>
      <c r="GJ438" s="28"/>
      <c r="GK438" s="28"/>
      <c r="GL438" s="28"/>
      <c r="GM438" s="28"/>
      <c r="GN438" s="28"/>
      <c r="GO438" s="28"/>
      <c r="GP438" s="28"/>
      <c r="GQ438" s="28"/>
      <c r="GR438" s="28"/>
      <c r="GS438" s="28"/>
      <c r="GT438" s="28"/>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c r="HW438" s="28"/>
      <c r="HX438" s="28"/>
      <c r="HY438" s="28"/>
      <c r="HZ438" s="28"/>
      <c r="IA438" s="28"/>
      <c r="IB438" s="28"/>
      <c r="IC438" s="28"/>
      <c r="ID438" s="28"/>
      <c r="IE438" s="28"/>
      <c r="IF438" s="28"/>
      <c r="IG438" s="28"/>
      <c r="IH438" s="28"/>
      <c r="II438" s="28"/>
      <c r="IJ438" s="28"/>
      <c r="IK438" s="28"/>
      <c r="IL438" s="28"/>
      <c r="IM438" s="28"/>
    </row>
    <row r="439" spans="1:247" ht="25.5">
      <c r="A439" s="17" t="s">
        <v>385</v>
      </c>
      <c r="B439" s="18" t="s">
        <v>1686</v>
      </c>
      <c r="C439" s="19" t="s">
        <v>396</v>
      </c>
      <c r="D439" s="20" t="s">
        <v>2853</v>
      </c>
      <c r="E439" s="21" t="s">
        <v>2854</v>
      </c>
      <c r="F439" s="17" t="s">
        <v>369</v>
      </c>
      <c r="G439" s="22">
        <v>18400000</v>
      </c>
      <c r="H439" s="23" t="s">
        <v>2855</v>
      </c>
      <c r="I439" s="22" t="s">
        <v>2856</v>
      </c>
      <c r="J439" s="23" t="s">
        <v>1276</v>
      </c>
      <c r="K439" s="24"/>
      <c r="L439" s="25">
        <v>3880</v>
      </c>
      <c r="M439" s="26" t="s">
        <v>2857</v>
      </c>
      <c r="N439" s="27"/>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28"/>
      <c r="FH439" s="28"/>
      <c r="FI439" s="28"/>
      <c r="FJ439" s="28"/>
      <c r="FK439" s="28"/>
      <c r="FL439" s="28"/>
      <c r="FM439" s="28"/>
      <c r="FN439" s="28"/>
      <c r="FO439" s="28"/>
      <c r="FP439" s="28"/>
      <c r="FQ439" s="28"/>
      <c r="FR439" s="28"/>
      <c r="FS439" s="28"/>
      <c r="FT439" s="28"/>
      <c r="FU439" s="28"/>
      <c r="FV439" s="28"/>
      <c r="FW439" s="28"/>
      <c r="FX439" s="28"/>
      <c r="FY439" s="28"/>
      <c r="FZ439" s="28"/>
      <c r="GA439" s="28"/>
      <c r="GB439" s="28"/>
      <c r="GC439" s="28"/>
      <c r="GD439" s="28"/>
      <c r="GE439" s="28"/>
      <c r="GF439" s="28"/>
      <c r="GG439" s="28"/>
      <c r="GH439" s="28"/>
      <c r="GI439" s="28"/>
      <c r="GJ439" s="28"/>
      <c r="GK439" s="28"/>
      <c r="GL439" s="28"/>
      <c r="GM439" s="28"/>
      <c r="GN439" s="28"/>
      <c r="GO439" s="28"/>
      <c r="GP439" s="28"/>
      <c r="GQ439" s="28"/>
      <c r="GR439" s="28"/>
      <c r="GS439" s="28"/>
      <c r="GT439" s="28"/>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c r="HW439" s="28"/>
      <c r="HX439" s="28"/>
      <c r="HY439" s="28"/>
      <c r="HZ439" s="28"/>
      <c r="IA439" s="28"/>
      <c r="IB439" s="28"/>
      <c r="IC439" s="28"/>
      <c r="ID439" s="28"/>
      <c r="IE439" s="28"/>
      <c r="IF439" s="28"/>
      <c r="IG439" s="28"/>
      <c r="IH439" s="28"/>
      <c r="II439" s="28"/>
      <c r="IJ439" s="28"/>
      <c r="IK439" s="28"/>
      <c r="IL439" s="28"/>
      <c r="IM439" s="28"/>
    </row>
    <row r="440" spans="1:247" ht="51">
      <c r="A440" s="17" t="s">
        <v>2858</v>
      </c>
      <c r="B440" s="18" t="s">
        <v>2859</v>
      </c>
      <c r="C440" s="19" t="s">
        <v>2860</v>
      </c>
      <c r="D440" s="20" t="s">
        <v>2861</v>
      </c>
      <c r="E440" s="21" t="s">
        <v>2862</v>
      </c>
      <c r="F440" s="17" t="s">
        <v>388</v>
      </c>
      <c r="G440" s="22">
        <v>45300000</v>
      </c>
      <c r="H440" s="23" t="s">
        <v>509</v>
      </c>
      <c r="I440" s="22" t="s">
        <v>2863</v>
      </c>
      <c r="J440" s="23" t="s">
        <v>2864</v>
      </c>
      <c r="K440" s="24"/>
      <c r="L440" s="25">
        <v>122368.99</v>
      </c>
      <c r="M440" s="26" t="s">
        <v>2865</v>
      </c>
      <c r="N440" s="27"/>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28"/>
      <c r="FH440" s="28"/>
      <c r="FI440" s="28"/>
      <c r="FJ440" s="28"/>
      <c r="FK440" s="28"/>
      <c r="FL440" s="28"/>
      <c r="FM440" s="28"/>
      <c r="FN440" s="28"/>
      <c r="FO440" s="28"/>
      <c r="FP440" s="28"/>
      <c r="FQ440" s="28"/>
      <c r="FR440" s="28"/>
      <c r="FS440" s="28"/>
      <c r="FT440" s="28"/>
      <c r="FU440" s="28"/>
      <c r="FV440" s="28"/>
      <c r="FW440" s="28"/>
      <c r="FX440" s="28"/>
      <c r="FY440" s="28"/>
      <c r="FZ440" s="28"/>
      <c r="GA440" s="28"/>
      <c r="GB440" s="28"/>
      <c r="GC440" s="28"/>
      <c r="GD440" s="28"/>
      <c r="GE440" s="28"/>
      <c r="GF440" s="28"/>
      <c r="GG440" s="28"/>
      <c r="GH440" s="28"/>
      <c r="GI440" s="28"/>
      <c r="GJ440" s="28"/>
      <c r="GK440" s="28"/>
      <c r="GL440" s="28"/>
      <c r="GM440" s="28"/>
      <c r="GN440" s="28"/>
      <c r="GO440" s="28"/>
      <c r="GP440" s="28"/>
      <c r="GQ440" s="28"/>
      <c r="GR440" s="28"/>
      <c r="GS440" s="28"/>
      <c r="GT440" s="28"/>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c r="HW440" s="28"/>
      <c r="HX440" s="28"/>
      <c r="HY440" s="28"/>
      <c r="HZ440" s="28"/>
      <c r="IA440" s="28"/>
      <c r="IB440" s="28"/>
      <c r="IC440" s="28"/>
      <c r="ID440" s="28"/>
      <c r="IE440" s="28"/>
      <c r="IF440" s="28"/>
      <c r="IG440" s="28"/>
      <c r="IH440" s="28"/>
      <c r="II440" s="28"/>
      <c r="IJ440" s="28"/>
      <c r="IK440" s="28"/>
      <c r="IL440" s="28"/>
      <c r="IM440" s="28"/>
    </row>
    <row r="441" spans="1:247" ht="25.5">
      <c r="A441" s="17" t="s">
        <v>2866</v>
      </c>
      <c r="B441" s="18" t="s">
        <v>2867</v>
      </c>
      <c r="C441" s="19" t="s">
        <v>1740</v>
      </c>
      <c r="D441" s="20" t="s">
        <v>1956</v>
      </c>
      <c r="E441" s="21" t="s">
        <v>1957</v>
      </c>
      <c r="F441" s="17" t="s">
        <v>368</v>
      </c>
      <c r="G441" s="22" t="s">
        <v>2868</v>
      </c>
      <c r="H441" s="23" t="s">
        <v>2869</v>
      </c>
      <c r="I441" s="22" t="s">
        <v>2870</v>
      </c>
      <c r="J441" s="23" t="s">
        <v>2871</v>
      </c>
      <c r="K441" s="24" t="s">
        <v>2649</v>
      </c>
      <c r="L441" s="25">
        <v>1980</v>
      </c>
      <c r="M441" s="26"/>
      <c r="N441" s="27" t="s">
        <v>2872</v>
      </c>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28"/>
      <c r="FH441" s="28"/>
      <c r="FI441" s="28"/>
      <c r="FJ441" s="28"/>
      <c r="FK441" s="28"/>
      <c r="FL441" s="28"/>
      <c r="FM441" s="28"/>
      <c r="FN441" s="28"/>
      <c r="FO441" s="28"/>
      <c r="FP441" s="28"/>
      <c r="FQ441" s="28"/>
      <c r="FR441" s="28"/>
      <c r="FS441" s="28"/>
      <c r="FT441" s="28"/>
      <c r="FU441" s="28"/>
      <c r="FV441" s="28"/>
      <c r="FW441" s="28"/>
      <c r="FX441" s="28"/>
      <c r="FY441" s="28"/>
      <c r="FZ441" s="28"/>
      <c r="GA441" s="28"/>
      <c r="GB441" s="28"/>
      <c r="GC441" s="28"/>
      <c r="GD441" s="28"/>
      <c r="GE441" s="28"/>
      <c r="GF441" s="28"/>
      <c r="GG441" s="28"/>
      <c r="GH441" s="28"/>
      <c r="GI441" s="28"/>
      <c r="GJ441" s="28"/>
      <c r="GK441" s="28"/>
      <c r="GL441" s="28"/>
      <c r="GM441" s="28"/>
      <c r="GN441" s="28"/>
      <c r="GO441" s="28"/>
      <c r="GP441" s="28"/>
      <c r="GQ441" s="28"/>
      <c r="GR441" s="28"/>
      <c r="GS441" s="28"/>
      <c r="GT441" s="28"/>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c r="HW441" s="28"/>
      <c r="HX441" s="28"/>
      <c r="HY441" s="28"/>
      <c r="HZ441" s="28"/>
      <c r="IA441" s="28"/>
      <c r="IB441" s="28"/>
      <c r="IC441" s="28"/>
      <c r="ID441" s="28"/>
      <c r="IE441" s="28"/>
      <c r="IF441" s="28"/>
      <c r="IG441" s="28"/>
      <c r="IH441" s="28"/>
      <c r="II441" s="28"/>
      <c r="IJ441" s="28"/>
      <c r="IK441" s="28"/>
      <c r="IL441" s="28"/>
      <c r="IM441" s="28"/>
    </row>
    <row r="442" spans="1:247" ht="51">
      <c r="A442" s="17" t="s">
        <v>2873</v>
      </c>
      <c r="B442" s="18" t="s">
        <v>2874</v>
      </c>
      <c r="C442" s="19" t="s">
        <v>396</v>
      </c>
      <c r="D442" s="20" t="s">
        <v>2437</v>
      </c>
      <c r="E442" s="21" t="s">
        <v>2438</v>
      </c>
      <c r="F442" s="17" t="s">
        <v>369</v>
      </c>
      <c r="G442" s="22">
        <v>22800000</v>
      </c>
      <c r="H442" s="23" t="s">
        <v>2875</v>
      </c>
      <c r="I442" s="22">
        <v>22852000</v>
      </c>
      <c r="J442" s="23" t="s">
        <v>598</v>
      </c>
      <c r="K442" s="24" t="s">
        <v>2322</v>
      </c>
      <c r="L442" s="25">
        <v>8910</v>
      </c>
      <c r="M442" s="26" t="s">
        <v>2876</v>
      </c>
      <c r="N442" s="27"/>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28"/>
      <c r="FH442" s="28"/>
      <c r="FI442" s="28"/>
      <c r="FJ442" s="28"/>
      <c r="FK442" s="28"/>
      <c r="FL442" s="28"/>
      <c r="FM442" s="28"/>
      <c r="FN442" s="28"/>
      <c r="FO442" s="28"/>
      <c r="FP442" s="28"/>
      <c r="FQ442" s="28"/>
      <c r="FR442" s="28"/>
      <c r="FS442" s="28"/>
      <c r="FT442" s="28"/>
      <c r="FU442" s="28"/>
      <c r="FV442" s="28"/>
      <c r="FW442" s="28"/>
      <c r="FX442" s="28"/>
      <c r="FY442" s="28"/>
      <c r="FZ442" s="28"/>
      <c r="GA442" s="28"/>
      <c r="GB442" s="28"/>
      <c r="GC442" s="28"/>
      <c r="GD442" s="28"/>
      <c r="GE442" s="28"/>
      <c r="GF442" s="28"/>
      <c r="GG442" s="28"/>
      <c r="GH442" s="28"/>
      <c r="GI442" s="28"/>
      <c r="GJ442" s="28"/>
      <c r="GK442" s="28"/>
      <c r="GL442" s="28"/>
      <c r="GM442" s="28"/>
      <c r="GN442" s="28"/>
      <c r="GO442" s="28"/>
      <c r="GP442" s="28"/>
      <c r="GQ442" s="28"/>
      <c r="GR442" s="28"/>
      <c r="GS442" s="28"/>
      <c r="GT442" s="28"/>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c r="HW442" s="28"/>
      <c r="HX442" s="28"/>
      <c r="HY442" s="28"/>
      <c r="HZ442" s="28"/>
      <c r="IA442" s="28"/>
      <c r="IB442" s="28"/>
      <c r="IC442" s="28"/>
      <c r="ID442" s="28"/>
      <c r="IE442" s="28"/>
      <c r="IF442" s="28"/>
      <c r="IG442" s="28"/>
      <c r="IH442" s="28"/>
      <c r="II442" s="28"/>
      <c r="IJ442" s="28"/>
      <c r="IK442" s="28"/>
      <c r="IL442" s="28"/>
      <c r="IM442" s="28"/>
    </row>
    <row r="443" spans="1:247" ht="25.5">
      <c r="A443" s="17" t="s">
        <v>2877</v>
      </c>
      <c r="B443" s="18" t="s">
        <v>2867</v>
      </c>
      <c r="C443" s="19" t="s">
        <v>2878</v>
      </c>
      <c r="D443" s="20" t="s">
        <v>550</v>
      </c>
      <c r="E443" s="21" t="s">
        <v>551</v>
      </c>
      <c r="F443" s="17" t="s">
        <v>368</v>
      </c>
      <c r="G443" s="22" t="s">
        <v>552</v>
      </c>
      <c r="H443" s="23" t="s">
        <v>553</v>
      </c>
      <c r="I443" s="22" t="s">
        <v>554</v>
      </c>
      <c r="J443" s="23" t="s">
        <v>555</v>
      </c>
      <c r="K443" s="24"/>
      <c r="L443" s="25">
        <v>25</v>
      </c>
      <c r="M443" s="26"/>
      <c r="N443" s="27" t="s">
        <v>2879</v>
      </c>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28"/>
      <c r="FH443" s="28"/>
      <c r="FI443" s="28"/>
      <c r="FJ443" s="28"/>
      <c r="FK443" s="28"/>
      <c r="FL443" s="28"/>
      <c r="FM443" s="28"/>
      <c r="FN443" s="28"/>
      <c r="FO443" s="28"/>
      <c r="FP443" s="28"/>
      <c r="FQ443" s="28"/>
      <c r="FR443" s="28"/>
      <c r="FS443" s="28"/>
      <c r="FT443" s="28"/>
      <c r="FU443" s="28"/>
      <c r="FV443" s="28"/>
      <c r="FW443" s="28"/>
      <c r="FX443" s="28"/>
      <c r="FY443" s="28"/>
      <c r="FZ443" s="28"/>
      <c r="GA443" s="28"/>
      <c r="GB443" s="28"/>
      <c r="GC443" s="28"/>
      <c r="GD443" s="28"/>
      <c r="GE443" s="28"/>
      <c r="GF443" s="28"/>
      <c r="GG443" s="28"/>
      <c r="GH443" s="28"/>
      <c r="GI443" s="28"/>
      <c r="GJ443" s="28"/>
      <c r="GK443" s="28"/>
      <c r="GL443" s="28"/>
      <c r="GM443" s="28"/>
      <c r="GN443" s="28"/>
      <c r="GO443" s="28"/>
      <c r="GP443" s="28"/>
      <c r="GQ443" s="28"/>
      <c r="GR443" s="28"/>
      <c r="GS443" s="28"/>
      <c r="GT443" s="28"/>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c r="HW443" s="28"/>
      <c r="HX443" s="28"/>
      <c r="HY443" s="28"/>
      <c r="HZ443" s="28"/>
      <c r="IA443" s="28"/>
      <c r="IB443" s="28"/>
      <c r="IC443" s="28"/>
      <c r="ID443" s="28"/>
      <c r="IE443" s="28"/>
      <c r="IF443" s="28"/>
      <c r="IG443" s="28"/>
      <c r="IH443" s="28"/>
      <c r="II443" s="28"/>
      <c r="IJ443" s="28"/>
      <c r="IK443" s="28"/>
      <c r="IL443" s="28"/>
      <c r="IM443" s="28"/>
    </row>
    <row r="444" spans="1:247" ht="51">
      <c r="A444" s="17" t="s">
        <v>2880</v>
      </c>
      <c r="B444" s="18" t="s">
        <v>2881</v>
      </c>
      <c r="C444" s="19" t="s">
        <v>423</v>
      </c>
      <c r="D444" s="20" t="s">
        <v>1043</v>
      </c>
      <c r="E444" s="21" t="s">
        <v>1044</v>
      </c>
      <c r="F444" s="17" t="s">
        <v>388</v>
      </c>
      <c r="G444" s="22">
        <v>50100000</v>
      </c>
      <c r="H444" s="23" t="s">
        <v>2882</v>
      </c>
      <c r="I444" s="22">
        <v>50110000</v>
      </c>
      <c r="J444" s="23" t="s">
        <v>2883</v>
      </c>
      <c r="K444" s="24"/>
      <c r="L444" s="25">
        <v>20000</v>
      </c>
      <c r="M444" s="26" t="s">
        <v>2884</v>
      </c>
      <c r="N444" s="27"/>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28"/>
      <c r="FH444" s="28"/>
      <c r="FI444" s="28"/>
      <c r="FJ444" s="28"/>
      <c r="FK444" s="28"/>
      <c r="FL444" s="28"/>
      <c r="FM444" s="28"/>
      <c r="FN444" s="28"/>
      <c r="FO444" s="28"/>
      <c r="FP444" s="28"/>
      <c r="FQ444" s="28"/>
      <c r="FR444" s="28"/>
      <c r="FS444" s="28"/>
      <c r="FT444" s="28"/>
      <c r="FU444" s="28"/>
      <c r="FV444" s="28"/>
      <c r="FW444" s="28"/>
      <c r="FX444" s="28"/>
      <c r="FY444" s="28"/>
      <c r="FZ444" s="28"/>
      <c r="GA444" s="28"/>
      <c r="GB444" s="28"/>
      <c r="GC444" s="28"/>
      <c r="GD444" s="28"/>
      <c r="GE444" s="28"/>
      <c r="GF444" s="28"/>
      <c r="GG444" s="28"/>
      <c r="GH444" s="28"/>
      <c r="GI444" s="28"/>
      <c r="GJ444" s="28"/>
      <c r="GK444" s="28"/>
      <c r="GL444" s="28"/>
      <c r="GM444" s="28"/>
      <c r="GN444" s="28"/>
      <c r="GO444" s="28"/>
      <c r="GP444" s="28"/>
      <c r="GQ444" s="28"/>
      <c r="GR444" s="28"/>
      <c r="GS444" s="28"/>
      <c r="GT444" s="28"/>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c r="HW444" s="28"/>
      <c r="HX444" s="28"/>
      <c r="HY444" s="28"/>
      <c r="HZ444" s="28"/>
      <c r="IA444" s="28"/>
      <c r="IB444" s="28"/>
      <c r="IC444" s="28"/>
      <c r="ID444" s="28"/>
      <c r="IE444" s="28"/>
      <c r="IF444" s="28"/>
      <c r="IG444" s="28"/>
      <c r="IH444" s="28"/>
      <c r="II444" s="28"/>
      <c r="IJ444" s="28"/>
      <c r="IK444" s="28"/>
      <c r="IL444" s="28"/>
      <c r="IM444" s="28"/>
    </row>
    <row r="445" spans="1:247" ht="51">
      <c r="A445" s="17" t="s">
        <v>2885</v>
      </c>
      <c r="B445" s="18" t="s">
        <v>2881</v>
      </c>
      <c r="C445" s="19" t="s">
        <v>1004</v>
      </c>
      <c r="D445" s="20" t="s">
        <v>841</v>
      </c>
      <c r="E445" s="21" t="s">
        <v>842</v>
      </c>
      <c r="F445" s="17" t="s">
        <v>388</v>
      </c>
      <c r="G445" s="22">
        <v>50100000</v>
      </c>
      <c r="H445" s="23" t="s">
        <v>535</v>
      </c>
      <c r="I445" s="22" t="s">
        <v>2886</v>
      </c>
      <c r="J445" s="23" t="s">
        <v>2887</v>
      </c>
      <c r="K445" s="24"/>
      <c r="L445" s="25">
        <v>2000</v>
      </c>
      <c r="M445" s="26" t="s">
        <v>2888</v>
      </c>
      <c r="N445" s="27"/>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28"/>
      <c r="FH445" s="28"/>
      <c r="FI445" s="28"/>
      <c r="FJ445" s="28"/>
      <c r="FK445" s="28"/>
      <c r="FL445" s="28"/>
      <c r="FM445" s="28"/>
      <c r="FN445" s="28"/>
      <c r="FO445" s="28"/>
      <c r="FP445" s="28"/>
      <c r="FQ445" s="28"/>
      <c r="FR445" s="28"/>
      <c r="FS445" s="28"/>
      <c r="FT445" s="28"/>
      <c r="FU445" s="28"/>
      <c r="FV445" s="28"/>
      <c r="FW445" s="28"/>
      <c r="FX445" s="28"/>
      <c r="FY445" s="28"/>
      <c r="FZ445" s="28"/>
      <c r="GA445" s="28"/>
      <c r="GB445" s="28"/>
      <c r="GC445" s="28"/>
      <c r="GD445" s="28"/>
      <c r="GE445" s="28"/>
      <c r="GF445" s="28"/>
      <c r="GG445" s="28"/>
      <c r="GH445" s="28"/>
      <c r="GI445" s="28"/>
      <c r="GJ445" s="28"/>
      <c r="GK445" s="28"/>
      <c r="GL445" s="28"/>
      <c r="GM445" s="28"/>
      <c r="GN445" s="28"/>
      <c r="GO445" s="28"/>
      <c r="GP445" s="28"/>
      <c r="GQ445" s="28"/>
      <c r="GR445" s="28"/>
      <c r="GS445" s="28"/>
      <c r="GT445" s="28"/>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c r="HW445" s="28"/>
      <c r="HX445" s="28"/>
      <c r="HY445" s="28"/>
      <c r="HZ445" s="28"/>
      <c r="IA445" s="28"/>
      <c r="IB445" s="28"/>
      <c r="IC445" s="28"/>
      <c r="ID445" s="28"/>
      <c r="IE445" s="28"/>
      <c r="IF445" s="28"/>
      <c r="IG445" s="28"/>
      <c r="IH445" s="28"/>
      <c r="II445" s="28"/>
      <c r="IJ445" s="28"/>
      <c r="IK445" s="28"/>
      <c r="IL445" s="28"/>
      <c r="IM445" s="28"/>
    </row>
    <row r="446" spans="1:247" ht="25.5">
      <c r="A446" s="17" t="s">
        <v>2889</v>
      </c>
      <c r="B446" s="18" t="s">
        <v>2881</v>
      </c>
      <c r="C446" s="19" t="s">
        <v>2860</v>
      </c>
      <c r="D446" s="20" t="s">
        <v>2890</v>
      </c>
      <c r="E446" s="21" t="s">
        <v>2891</v>
      </c>
      <c r="F446" s="17" t="s">
        <v>388</v>
      </c>
      <c r="G446" s="22">
        <v>31100000</v>
      </c>
      <c r="H446" s="23" t="s">
        <v>947</v>
      </c>
      <c r="I446" s="22" t="s">
        <v>2892</v>
      </c>
      <c r="J446" s="23" t="s">
        <v>2893</v>
      </c>
      <c r="K446" s="24" t="s">
        <v>1923</v>
      </c>
      <c r="L446" s="25">
        <v>7532</v>
      </c>
      <c r="M446" s="26" t="s">
        <v>2894</v>
      </c>
      <c r="N446" s="27"/>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8"/>
      <c r="FJ446" s="28"/>
      <c r="FK446" s="28"/>
      <c r="FL446" s="28"/>
      <c r="FM446" s="28"/>
      <c r="FN446" s="28"/>
      <c r="FO446" s="28"/>
      <c r="FP446" s="28"/>
      <c r="FQ446" s="28"/>
      <c r="FR446" s="28"/>
      <c r="FS446" s="28"/>
      <c r="FT446" s="28"/>
      <c r="FU446" s="28"/>
      <c r="FV446" s="28"/>
      <c r="FW446" s="28"/>
      <c r="FX446" s="28"/>
      <c r="FY446" s="28"/>
      <c r="FZ446" s="28"/>
      <c r="GA446" s="28"/>
      <c r="GB446" s="28"/>
      <c r="GC446" s="28"/>
      <c r="GD446" s="28"/>
      <c r="GE446" s="28"/>
      <c r="GF446" s="28"/>
      <c r="GG446" s="28"/>
      <c r="GH446" s="28"/>
      <c r="GI446" s="28"/>
      <c r="GJ446" s="28"/>
      <c r="GK446" s="28"/>
      <c r="GL446" s="28"/>
      <c r="GM446" s="28"/>
      <c r="GN446" s="28"/>
      <c r="GO446" s="28"/>
      <c r="GP446" s="28"/>
      <c r="GQ446" s="28"/>
      <c r="GR446" s="28"/>
      <c r="GS446" s="28"/>
      <c r="GT446" s="28"/>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c r="HW446" s="28"/>
      <c r="HX446" s="28"/>
      <c r="HY446" s="28"/>
      <c r="HZ446" s="28"/>
      <c r="IA446" s="28"/>
      <c r="IB446" s="28"/>
      <c r="IC446" s="28"/>
      <c r="ID446" s="28"/>
      <c r="IE446" s="28"/>
      <c r="IF446" s="28"/>
      <c r="IG446" s="28"/>
      <c r="IH446" s="28"/>
      <c r="II446" s="28"/>
      <c r="IJ446" s="28"/>
      <c r="IK446" s="28"/>
      <c r="IL446" s="28"/>
      <c r="IM446" s="28"/>
    </row>
    <row r="447" spans="1:247" ht="25.5">
      <c r="A447" s="17" t="s">
        <v>2895</v>
      </c>
      <c r="B447" s="18" t="s">
        <v>2881</v>
      </c>
      <c r="C447" s="19" t="s">
        <v>1004</v>
      </c>
      <c r="D447" s="20" t="s">
        <v>2896</v>
      </c>
      <c r="E447" s="21" t="s">
        <v>2897</v>
      </c>
      <c r="F447" s="17" t="s">
        <v>368</v>
      </c>
      <c r="G447" s="22" t="s">
        <v>999</v>
      </c>
      <c r="H447" s="23" t="s">
        <v>1000</v>
      </c>
      <c r="I447" s="22" t="s">
        <v>999</v>
      </c>
      <c r="J447" s="23" t="s">
        <v>2898</v>
      </c>
      <c r="K447" s="24"/>
      <c r="L447" s="25">
        <v>875</v>
      </c>
      <c r="M447" s="26"/>
      <c r="N447" s="27" t="s">
        <v>2899</v>
      </c>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28"/>
      <c r="FH447" s="28"/>
      <c r="FI447" s="28"/>
      <c r="FJ447" s="28"/>
      <c r="FK447" s="28"/>
      <c r="FL447" s="28"/>
      <c r="FM447" s="28"/>
      <c r="FN447" s="28"/>
      <c r="FO447" s="28"/>
      <c r="FP447" s="28"/>
      <c r="FQ447" s="28"/>
      <c r="FR447" s="28"/>
      <c r="FS447" s="28"/>
      <c r="FT447" s="28"/>
      <c r="FU447" s="28"/>
      <c r="FV447" s="28"/>
      <c r="FW447" s="28"/>
      <c r="FX447" s="28"/>
      <c r="FY447" s="28"/>
      <c r="FZ447" s="28"/>
      <c r="GA447" s="28"/>
      <c r="GB447" s="28"/>
      <c r="GC447" s="28"/>
      <c r="GD447" s="28"/>
      <c r="GE447" s="28"/>
      <c r="GF447" s="28"/>
      <c r="GG447" s="28"/>
      <c r="GH447" s="28"/>
      <c r="GI447" s="28"/>
      <c r="GJ447" s="28"/>
      <c r="GK447" s="28"/>
      <c r="GL447" s="28"/>
      <c r="GM447" s="28"/>
      <c r="GN447" s="28"/>
      <c r="GO447" s="28"/>
      <c r="GP447" s="28"/>
      <c r="GQ447" s="28"/>
      <c r="GR447" s="28"/>
      <c r="GS447" s="28"/>
      <c r="GT447" s="28"/>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c r="HW447" s="28"/>
      <c r="HX447" s="28"/>
      <c r="HY447" s="28"/>
      <c r="HZ447" s="28"/>
      <c r="IA447" s="28"/>
      <c r="IB447" s="28"/>
      <c r="IC447" s="28"/>
      <c r="ID447" s="28"/>
      <c r="IE447" s="28"/>
      <c r="IF447" s="28"/>
      <c r="IG447" s="28"/>
      <c r="IH447" s="28"/>
      <c r="II447" s="28"/>
      <c r="IJ447" s="28"/>
      <c r="IK447" s="28"/>
      <c r="IL447" s="28"/>
      <c r="IM447" s="28"/>
    </row>
    <row r="448" spans="1:247" ht="38.25">
      <c r="A448" s="17" t="s">
        <v>2900</v>
      </c>
      <c r="B448" s="18" t="s">
        <v>2901</v>
      </c>
      <c r="C448" s="19" t="s">
        <v>1004</v>
      </c>
      <c r="D448" s="20" t="s">
        <v>580</v>
      </c>
      <c r="E448" s="21" t="s">
        <v>581</v>
      </c>
      <c r="F448" s="17" t="s">
        <v>369</v>
      </c>
      <c r="G448" s="22">
        <v>44600000</v>
      </c>
      <c r="H448" s="23" t="s">
        <v>1702</v>
      </c>
      <c r="I448" s="22" t="s">
        <v>2902</v>
      </c>
      <c r="J448" s="23" t="s">
        <v>2903</v>
      </c>
      <c r="K448" s="24"/>
      <c r="L448" s="25">
        <v>4410</v>
      </c>
      <c r="M448" s="26" t="s">
        <v>2904</v>
      </c>
      <c r="N448" s="27"/>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row>
    <row r="449" spans="1:247" ht="51">
      <c r="A449" s="17" t="s">
        <v>2905</v>
      </c>
      <c r="B449" s="18" t="s">
        <v>2901</v>
      </c>
      <c r="C449" s="19" t="s">
        <v>423</v>
      </c>
      <c r="D449" s="20" t="s">
        <v>841</v>
      </c>
      <c r="E449" s="21" t="s">
        <v>842</v>
      </c>
      <c r="F449" s="17" t="s">
        <v>388</v>
      </c>
      <c r="G449" s="22">
        <v>50100000</v>
      </c>
      <c r="H449" s="23" t="s">
        <v>2882</v>
      </c>
      <c r="I449" s="22">
        <v>50110000</v>
      </c>
      <c r="J449" s="23" t="s">
        <v>2906</v>
      </c>
      <c r="K449" s="24"/>
      <c r="L449" s="25">
        <v>10000</v>
      </c>
      <c r="M449" s="26" t="s">
        <v>2907</v>
      </c>
      <c r="N449" s="27"/>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28"/>
      <c r="FH449" s="28"/>
      <c r="FI449" s="28"/>
      <c r="FJ449" s="28"/>
      <c r="FK449" s="28"/>
      <c r="FL449" s="28"/>
      <c r="FM449" s="28"/>
      <c r="FN449" s="28"/>
      <c r="FO449" s="28"/>
      <c r="FP449" s="28"/>
      <c r="FQ449" s="28"/>
      <c r="FR449" s="28"/>
      <c r="FS449" s="28"/>
      <c r="FT449" s="28"/>
      <c r="FU449" s="28"/>
      <c r="FV449" s="28"/>
      <c r="FW449" s="28"/>
      <c r="FX449" s="28"/>
      <c r="FY449" s="28"/>
      <c r="FZ449" s="28"/>
      <c r="GA449" s="28"/>
      <c r="GB449" s="28"/>
      <c r="GC449" s="28"/>
      <c r="GD449" s="28"/>
      <c r="GE449" s="28"/>
      <c r="GF449" s="28"/>
      <c r="GG449" s="28"/>
      <c r="GH449" s="28"/>
      <c r="GI449" s="28"/>
      <c r="GJ449" s="28"/>
      <c r="GK449" s="28"/>
      <c r="GL449" s="28"/>
      <c r="GM449" s="28"/>
      <c r="GN449" s="28"/>
      <c r="GO449" s="28"/>
      <c r="GP449" s="28"/>
      <c r="GQ449" s="28"/>
      <c r="GR449" s="28"/>
      <c r="GS449" s="28"/>
      <c r="GT449" s="28"/>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c r="HW449" s="28"/>
      <c r="HX449" s="28"/>
      <c r="HY449" s="28"/>
      <c r="HZ449" s="28"/>
      <c r="IA449" s="28"/>
      <c r="IB449" s="28"/>
      <c r="IC449" s="28"/>
      <c r="ID449" s="28"/>
      <c r="IE449" s="28"/>
      <c r="IF449" s="28"/>
      <c r="IG449" s="28"/>
      <c r="IH449" s="28"/>
      <c r="II449" s="28"/>
      <c r="IJ449" s="28"/>
      <c r="IK449" s="28"/>
      <c r="IL449" s="28"/>
      <c r="IM449" s="28"/>
    </row>
    <row r="450" spans="1:247" ht="25.5">
      <c r="A450" s="17" t="s">
        <v>2908</v>
      </c>
      <c r="B450" s="18" t="s">
        <v>2901</v>
      </c>
      <c r="C450" s="19" t="s">
        <v>1004</v>
      </c>
      <c r="D450" s="20" t="s">
        <v>2909</v>
      </c>
      <c r="E450" s="21" t="s">
        <v>2910</v>
      </c>
      <c r="F450" s="17" t="s">
        <v>369</v>
      </c>
      <c r="G450" s="22">
        <v>50700000</v>
      </c>
      <c r="H450" s="23" t="s">
        <v>1109</v>
      </c>
      <c r="I450" s="22">
        <v>50711000</v>
      </c>
      <c r="J450" s="23" t="s">
        <v>2911</v>
      </c>
      <c r="K450" s="24"/>
      <c r="L450" s="25">
        <v>3068</v>
      </c>
      <c r="M450" s="26" t="s">
        <v>2912</v>
      </c>
      <c r="N450" s="27"/>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28"/>
      <c r="FH450" s="28"/>
      <c r="FI450" s="28"/>
      <c r="FJ450" s="28"/>
      <c r="FK450" s="28"/>
      <c r="FL450" s="28"/>
      <c r="FM450" s="28"/>
      <c r="FN450" s="28"/>
      <c r="FO450" s="28"/>
      <c r="FP450" s="28"/>
      <c r="FQ450" s="28"/>
      <c r="FR450" s="28"/>
      <c r="FS450" s="28"/>
      <c r="FT450" s="28"/>
      <c r="FU450" s="28"/>
      <c r="FV450" s="28"/>
      <c r="FW450" s="28"/>
      <c r="FX450" s="28"/>
      <c r="FY450" s="28"/>
      <c r="FZ450" s="28"/>
      <c r="GA450" s="28"/>
      <c r="GB450" s="28"/>
      <c r="GC450" s="28"/>
      <c r="GD450" s="28"/>
      <c r="GE450" s="28"/>
      <c r="GF450" s="28"/>
      <c r="GG450" s="28"/>
      <c r="GH450" s="28"/>
      <c r="GI450" s="28"/>
      <c r="GJ450" s="28"/>
      <c r="GK450" s="28"/>
      <c r="GL450" s="28"/>
      <c r="GM450" s="28"/>
      <c r="GN450" s="28"/>
      <c r="GO450" s="28"/>
      <c r="GP450" s="28"/>
      <c r="GQ450" s="28"/>
      <c r="GR450" s="28"/>
      <c r="GS450" s="28"/>
      <c r="GT450" s="28"/>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c r="HW450" s="28"/>
      <c r="HX450" s="28"/>
      <c r="HY450" s="28"/>
      <c r="HZ450" s="28"/>
      <c r="IA450" s="28"/>
      <c r="IB450" s="28"/>
      <c r="IC450" s="28"/>
      <c r="ID450" s="28"/>
      <c r="IE450" s="28"/>
      <c r="IF450" s="28"/>
      <c r="IG450" s="28"/>
      <c r="IH450" s="28"/>
      <c r="II450" s="28"/>
      <c r="IJ450" s="28"/>
      <c r="IK450" s="28"/>
      <c r="IL450" s="28"/>
      <c r="IM450" s="28"/>
    </row>
    <row r="451" spans="1:247" ht="76.5">
      <c r="A451" s="17" t="s">
        <v>2913</v>
      </c>
      <c r="B451" s="18" t="s">
        <v>2901</v>
      </c>
      <c r="C451" s="19" t="s">
        <v>396</v>
      </c>
      <c r="D451" s="20" t="s">
        <v>2914</v>
      </c>
      <c r="E451" s="21" t="s">
        <v>2915</v>
      </c>
      <c r="F451" s="17" t="s">
        <v>369</v>
      </c>
      <c r="G451" s="22">
        <v>39200000</v>
      </c>
      <c r="H451" s="23" t="s">
        <v>976</v>
      </c>
      <c r="I451" s="22" t="s">
        <v>2916</v>
      </c>
      <c r="J451" s="23" t="s">
        <v>2917</v>
      </c>
      <c r="K451" s="24"/>
      <c r="L451" s="25">
        <v>4990</v>
      </c>
      <c r="M451" s="26" t="s">
        <v>2918</v>
      </c>
      <c r="N451" s="27"/>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28"/>
      <c r="FH451" s="28"/>
      <c r="FI451" s="28"/>
      <c r="FJ451" s="28"/>
      <c r="FK451" s="28"/>
      <c r="FL451" s="28"/>
      <c r="FM451" s="28"/>
      <c r="FN451" s="28"/>
      <c r="FO451" s="28"/>
      <c r="FP451" s="28"/>
      <c r="FQ451" s="28"/>
      <c r="FR451" s="28"/>
      <c r="FS451" s="28"/>
      <c r="FT451" s="28"/>
      <c r="FU451" s="28"/>
      <c r="FV451" s="28"/>
      <c r="FW451" s="28"/>
      <c r="FX451" s="28"/>
      <c r="FY451" s="28"/>
      <c r="FZ451" s="28"/>
      <c r="GA451" s="28"/>
      <c r="GB451" s="28"/>
      <c r="GC451" s="28"/>
      <c r="GD451" s="28"/>
      <c r="GE451" s="28"/>
      <c r="GF451" s="28"/>
      <c r="GG451" s="28"/>
      <c r="GH451" s="28"/>
      <c r="GI451" s="28"/>
      <c r="GJ451" s="28"/>
      <c r="GK451" s="28"/>
      <c r="GL451" s="28"/>
      <c r="GM451" s="28"/>
      <c r="GN451" s="28"/>
      <c r="GO451" s="28"/>
      <c r="GP451" s="28"/>
      <c r="GQ451" s="28"/>
      <c r="GR451" s="28"/>
      <c r="GS451" s="28"/>
      <c r="GT451" s="28"/>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c r="HW451" s="28"/>
      <c r="HX451" s="28"/>
      <c r="HY451" s="28"/>
      <c r="HZ451" s="28"/>
      <c r="IA451" s="28"/>
      <c r="IB451" s="28"/>
      <c r="IC451" s="28"/>
      <c r="ID451" s="28"/>
      <c r="IE451" s="28"/>
      <c r="IF451" s="28"/>
      <c r="IG451" s="28"/>
      <c r="IH451" s="28"/>
      <c r="II451" s="28"/>
      <c r="IJ451" s="28"/>
      <c r="IK451" s="28"/>
      <c r="IL451" s="28"/>
      <c r="IM451" s="28"/>
    </row>
    <row r="452" spans="1:247" ht="25.5">
      <c r="A452" s="17" t="s">
        <v>2919</v>
      </c>
      <c r="B452" s="18" t="s">
        <v>2901</v>
      </c>
      <c r="C452" s="19" t="s">
        <v>396</v>
      </c>
      <c r="D452" s="20" t="s">
        <v>631</v>
      </c>
      <c r="E452" s="21" t="s">
        <v>632</v>
      </c>
      <c r="F452" s="17" t="s">
        <v>368</v>
      </c>
      <c r="G452" s="22" t="s">
        <v>441</v>
      </c>
      <c r="H452" s="23" t="s">
        <v>442</v>
      </c>
      <c r="I452" s="22" t="s">
        <v>443</v>
      </c>
      <c r="J452" s="23" t="s">
        <v>2920</v>
      </c>
      <c r="K452" s="24">
        <v>4960</v>
      </c>
      <c r="L452" s="25">
        <v>9324.8</v>
      </c>
      <c r="M452" s="26"/>
      <c r="N452" s="27" t="s">
        <v>2921</v>
      </c>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28"/>
      <c r="FH452" s="28"/>
      <c r="FI452" s="28"/>
      <c r="FJ452" s="28"/>
      <c r="FK452" s="28"/>
      <c r="FL452" s="28"/>
      <c r="FM452" s="28"/>
      <c r="FN452" s="28"/>
      <c r="FO452" s="28"/>
      <c r="FP452" s="28"/>
      <c r="FQ452" s="28"/>
      <c r="FR452" s="28"/>
      <c r="FS452" s="28"/>
      <c r="FT452" s="28"/>
      <c r="FU452" s="28"/>
      <c r="FV452" s="28"/>
      <c r="FW452" s="28"/>
      <c r="FX452" s="28"/>
      <c r="FY452" s="28"/>
      <c r="FZ452" s="28"/>
      <c r="GA452" s="28"/>
      <c r="GB452" s="28"/>
      <c r="GC452" s="28"/>
      <c r="GD452" s="28"/>
      <c r="GE452" s="28"/>
      <c r="GF452" s="28"/>
      <c r="GG452" s="28"/>
      <c r="GH452" s="28"/>
      <c r="GI452" s="28"/>
      <c r="GJ452" s="28"/>
      <c r="GK452" s="28"/>
      <c r="GL452" s="28"/>
      <c r="GM452" s="28"/>
      <c r="GN452" s="28"/>
      <c r="GO452" s="28"/>
      <c r="GP452" s="28"/>
      <c r="GQ452" s="28"/>
      <c r="GR452" s="28"/>
      <c r="GS452" s="28"/>
      <c r="GT452" s="28"/>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c r="HW452" s="28"/>
      <c r="HX452" s="28"/>
      <c r="HY452" s="28"/>
      <c r="HZ452" s="28"/>
      <c r="IA452" s="28"/>
      <c r="IB452" s="28"/>
      <c r="IC452" s="28"/>
      <c r="ID452" s="28"/>
      <c r="IE452" s="28"/>
      <c r="IF452" s="28"/>
      <c r="IG452" s="28"/>
      <c r="IH452" s="28"/>
      <c r="II452" s="28"/>
      <c r="IJ452" s="28"/>
      <c r="IK452" s="28"/>
      <c r="IL452" s="28"/>
      <c r="IM452" s="28"/>
    </row>
    <row r="453" spans="1:247" ht="38.25">
      <c r="A453" s="17" t="s">
        <v>2922</v>
      </c>
      <c r="B453" s="18" t="s">
        <v>2389</v>
      </c>
      <c r="C453" s="19" t="s">
        <v>2923</v>
      </c>
      <c r="D453" s="20" t="s">
        <v>459</v>
      </c>
      <c r="E453" s="21" t="s">
        <v>460</v>
      </c>
      <c r="F453" s="17" t="s">
        <v>369</v>
      </c>
      <c r="G453" s="22">
        <v>22400000</v>
      </c>
      <c r="H453" s="23" t="s">
        <v>453</v>
      </c>
      <c r="I453" s="22">
        <v>22459100</v>
      </c>
      <c r="J453" s="23" t="s">
        <v>2760</v>
      </c>
      <c r="K453" s="24"/>
      <c r="L453" s="25">
        <v>12000</v>
      </c>
      <c r="M453" s="26" t="s">
        <v>2924</v>
      </c>
      <c r="N453" s="27"/>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28"/>
      <c r="FH453" s="28"/>
      <c r="FI453" s="28"/>
      <c r="FJ453" s="28"/>
      <c r="FK453" s="28"/>
      <c r="FL453" s="28"/>
      <c r="FM453" s="28"/>
      <c r="FN453" s="28"/>
      <c r="FO453" s="28"/>
      <c r="FP453" s="28"/>
      <c r="FQ453" s="28"/>
      <c r="FR453" s="28"/>
      <c r="FS453" s="28"/>
      <c r="FT453" s="28"/>
      <c r="FU453" s="28"/>
      <c r="FV453" s="28"/>
      <c r="FW453" s="28"/>
      <c r="FX453" s="28"/>
      <c r="FY453" s="28"/>
      <c r="FZ453" s="28"/>
      <c r="GA453" s="28"/>
      <c r="GB453" s="28"/>
      <c r="GC453" s="28"/>
      <c r="GD453" s="28"/>
      <c r="GE453" s="28"/>
      <c r="GF453" s="28"/>
      <c r="GG453" s="28"/>
      <c r="GH453" s="28"/>
      <c r="GI453" s="28"/>
      <c r="GJ453" s="28"/>
      <c r="GK453" s="28"/>
      <c r="GL453" s="28"/>
      <c r="GM453" s="28"/>
      <c r="GN453" s="28"/>
      <c r="GO453" s="28"/>
      <c r="GP453" s="28"/>
      <c r="GQ453" s="28"/>
      <c r="GR453" s="28"/>
      <c r="GS453" s="28"/>
      <c r="GT453" s="28"/>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c r="HW453" s="28"/>
      <c r="HX453" s="28"/>
      <c r="HY453" s="28"/>
      <c r="HZ453" s="28"/>
      <c r="IA453" s="28"/>
      <c r="IB453" s="28"/>
      <c r="IC453" s="28"/>
      <c r="ID453" s="28"/>
      <c r="IE453" s="28"/>
      <c r="IF453" s="28"/>
      <c r="IG453" s="28"/>
      <c r="IH453" s="28"/>
      <c r="II453" s="28"/>
      <c r="IJ453" s="28"/>
      <c r="IK453" s="28"/>
      <c r="IL453" s="28"/>
      <c r="IM453" s="28"/>
    </row>
    <row r="454" spans="1:247" ht="76.5">
      <c r="A454" s="17" t="s">
        <v>2925</v>
      </c>
      <c r="B454" s="18" t="s">
        <v>2389</v>
      </c>
      <c r="C454" s="19" t="s">
        <v>2923</v>
      </c>
      <c r="D454" s="20" t="s">
        <v>2514</v>
      </c>
      <c r="E454" s="21" t="s">
        <v>2515</v>
      </c>
      <c r="F454" s="17" t="s">
        <v>369</v>
      </c>
      <c r="G454" s="22">
        <v>39200000</v>
      </c>
      <c r="H454" s="23" t="s">
        <v>976</v>
      </c>
      <c r="I454" s="22" t="s">
        <v>2926</v>
      </c>
      <c r="J454" s="23" t="s">
        <v>2927</v>
      </c>
      <c r="K454" s="24"/>
      <c r="L454" s="25">
        <v>15425</v>
      </c>
      <c r="M454" s="26" t="s">
        <v>2928</v>
      </c>
      <c r="N454" s="27"/>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28"/>
      <c r="FH454" s="28"/>
      <c r="FI454" s="28"/>
      <c r="FJ454" s="28"/>
      <c r="FK454" s="28"/>
      <c r="FL454" s="28"/>
      <c r="FM454" s="28"/>
      <c r="FN454" s="28"/>
      <c r="FO454" s="28"/>
      <c r="FP454" s="28"/>
      <c r="FQ454" s="28"/>
      <c r="FR454" s="28"/>
      <c r="FS454" s="28"/>
      <c r="FT454" s="28"/>
      <c r="FU454" s="28"/>
      <c r="FV454" s="28"/>
      <c r="FW454" s="28"/>
      <c r="FX454" s="28"/>
      <c r="FY454" s="28"/>
      <c r="FZ454" s="28"/>
      <c r="GA454" s="28"/>
      <c r="GB454" s="28"/>
      <c r="GC454" s="28"/>
      <c r="GD454" s="28"/>
      <c r="GE454" s="28"/>
      <c r="GF454" s="28"/>
      <c r="GG454" s="28"/>
      <c r="GH454" s="28"/>
      <c r="GI454" s="28"/>
      <c r="GJ454" s="28"/>
      <c r="GK454" s="28"/>
      <c r="GL454" s="28"/>
      <c r="GM454" s="28"/>
      <c r="GN454" s="28"/>
      <c r="GO454" s="28"/>
      <c r="GP454" s="28"/>
      <c r="GQ454" s="28"/>
      <c r="GR454" s="28"/>
      <c r="GS454" s="28"/>
      <c r="GT454" s="28"/>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c r="HW454" s="28"/>
      <c r="HX454" s="28"/>
      <c r="HY454" s="28"/>
      <c r="HZ454" s="28"/>
      <c r="IA454" s="28"/>
      <c r="IB454" s="28"/>
      <c r="IC454" s="28"/>
      <c r="ID454" s="28"/>
      <c r="IE454" s="28"/>
      <c r="IF454" s="28"/>
      <c r="IG454" s="28"/>
      <c r="IH454" s="28"/>
      <c r="II454" s="28"/>
      <c r="IJ454" s="28"/>
      <c r="IK454" s="28"/>
      <c r="IL454" s="28"/>
      <c r="IM454" s="28"/>
    </row>
    <row r="455" spans="1:247" ht="25.5">
      <c r="A455" s="17" t="s">
        <v>2929</v>
      </c>
      <c r="B455" s="18" t="s">
        <v>2389</v>
      </c>
      <c r="C455" s="19" t="s">
        <v>396</v>
      </c>
      <c r="D455" s="20" t="s">
        <v>2930</v>
      </c>
      <c r="E455" s="21" t="s">
        <v>2931</v>
      </c>
      <c r="F455" s="17" t="s">
        <v>388</v>
      </c>
      <c r="G455" s="22">
        <v>31100000</v>
      </c>
      <c r="H455" s="23" t="s">
        <v>947</v>
      </c>
      <c r="I455" s="22" t="s">
        <v>2892</v>
      </c>
      <c r="J455" s="23" t="s">
        <v>2893</v>
      </c>
      <c r="K455" s="24" t="s">
        <v>2071</v>
      </c>
      <c r="L455" s="25">
        <v>31000</v>
      </c>
      <c r="M455" s="26" t="s">
        <v>2932</v>
      </c>
      <c r="N455" s="27"/>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28"/>
      <c r="FH455" s="28"/>
      <c r="FI455" s="28"/>
      <c r="FJ455" s="28"/>
      <c r="FK455" s="28"/>
      <c r="FL455" s="28"/>
      <c r="FM455" s="28"/>
      <c r="FN455" s="28"/>
      <c r="FO455" s="28"/>
      <c r="FP455" s="28"/>
      <c r="FQ455" s="28"/>
      <c r="FR455" s="28"/>
      <c r="FS455" s="28"/>
      <c r="FT455" s="28"/>
      <c r="FU455" s="28"/>
      <c r="FV455" s="28"/>
      <c r="FW455" s="28"/>
      <c r="FX455" s="28"/>
      <c r="FY455" s="28"/>
      <c r="FZ455" s="28"/>
      <c r="GA455" s="28"/>
      <c r="GB455" s="28"/>
      <c r="GC455" s="28"/>
      <c r="GD455" s="28"/>
      <c r="GE455" s="28"/>
      <c r="GF455" s="28"/>
      <c r="GG455" s="28"/>
      <c r="GH455" s="28"/>
      <c r="GI455" s="28"/>
      <c r="GJ455" s="28"/>
      <c r="GK455" s="28"/>
      <c r="GL455" s="28"/>
      <c r="GM455" s="28"/>
      <c r="GN455" s="28"/>
      <c r="GO455" s="28"/>
      <c r="GP455" s="28"/>
      <c r="GQ455" s="28"/>
      <c r="GR455" s="28"/>
      <c r="GS455" s="28"/>
      <c r="GT455" s="28"/>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c r="HW455" s="28"/>
      <c r="HX455" s="28"/>
      <c r="HY455" s="28"/>
      <c r="HZ455" s="28"/>
      <c r="IA455" s="28"/>
      <c r="IB455" s="28"/>
      <c r="IC455" s="28"/>
      <c r="ID455" s="28"/>
      <c r="IE455" s="28"/>
      <c r="IF455" s="28"/>
      <c r="IG455" s="28"/>
      <c r="IH455" s="28"/>
      <c r="II455" s="28"/>
      <c r="IJ455" s="28"/>
      <c r="IK455" s="28"/>
      <c r="IL455" s="28"/>
      <c r="IM455" s="28"/>
    </row>
    <row r="456" spans="1:247" ht="38.25">
      <c r="A456" s="17" t="s">
        <v>2933</v>
      </c>
      <c r="B456" s="18" t="s">
        <v>2389</v>
      </c>
      <c r="C456" s="19" t="s">
        <v>423</v>
      </c>
      <c r="D456" s="20" t="s">
        <v>658</v>
      </c>
      <c r="E456" s="21" t="s">
        <v>659</v>
      </c>
      <c r="F456" s="17" t="s">
        <v>369</v>
      </c>
      <c r="G456" s="22">
        <v>90500000</v>
      </c>
      <c r="H456" s="23" t="s">
        <v>660</v>
      </c>
      <c r="I456" s="22" t="s">
        <v>2934</v>
      </c>
      <c r="J456" s="23" t="s">
        <v>662</v>
      </c>
      <c r="K456" s="24"/>
      <c r="L456" s="25">
        <v>29600</v>
      </c>
      <c r="M456" s="26" t="s">
        <v>2935</v>
      </c>
      <c r="N456" s="27"/>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c r="IK456" s="28"/>
      <c r="IL456" s="28"/>
      <c r="IM456" s="28"/>
    </row>
    <row r="457" spans="1:247" ht="25.5">
      <c r="A457" s="17" t="s">
        <v>2936</v>
      </c>
      <c r="B457" s="18" t="s">
        <v>2937</v>
      </c>
      <c r="C457" s="19" t="s">
        <v>2860</v>
      </c>
      <c r="D457" s="20" t="s">
        <v>2716</v>
      </c>
      <c r="E457" s="21" t="s">
        <v>2717</v>
      </c>
      <c r="F457" s="17" t="s">
        <v>369</v>
      </c>
      <c r="G457" s="22">
        <v>32400000</v>
      </c>
      <c r="H457" s="23" t="s">
        <v>2718</v>
      </c>
      <c r="I457" s="22" t="s">
        <v>2938</v>
      </c>
      <c r="J457" s="23" t="s">
        <v>2939</v>
      </c>
      <c r="K457" s="24" t="s">
        <v>2940</v>
      </c>
      <c r="L457" s="25">
        <v>1425</v>
      </c>
      <c r="M457" s="26" t="s">
        <v>2941</v>
      </c>
      <c r="N457" s="27"/>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28"/>
      <c r="FH457" s="28"/>
      <c r="FI457" s="28"/>
      <c r="FJ457" s="28"/>
      <c r="FK457" s="28"/>
      <c r="FL457" s="28"/>
      <c r="FM457" s="28"/>
      <c r="FN457" s="28"/>
      <c r="FO457" s="28"/>
      <c r="FP457" s="28"/>
      <c r="FQ457" s="28"/>
      <c r="FR457" s="28"/>
      <c r="FS457" s="28"/>
      <c r="FT457" s="28"/>
      <c r="FU457" s="28"/>
      <c r="FV457" s="28"/>
      <c r="FW457" s="28"/>
      <c r="FX457" s="28"/>
      <c r="FY457" s="28"/>
      <c r="FZ457" s="28"/>
      <c r="GA457" s="28"/>
      <c r="GB457" s="28"/>
      <c r="GC457" s="28"/>
      <c r="GD457" s="28"/>
      <c r="GE457" s="28"/>
      <c r="GF457" s="28"/>
      <c r="GG457" s="28"/>
      <c r="GH457" s="28"/>
      <c r="GI457" s="28"/>
      <c r="GJ457" s="28"/>
      <c r="GK457" s="28"/>
      <c r="GL457" s="28"/>
      <c r="GM457" s="28"/>
      <c r="GN457" s="28"/>
      <c r="GO457" s="28"/>
      <c r="GP457" s="28"/>
      <c r="GQ457" s="28"/>
      <c r="GR457" s="28"/>
      <c r="GS457" s="28"/>
      <c r="GT457" s="28"/>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c r="HW457" s="28"/>
      <c r="HX457" s="28"/>
      <c r="HY457" s="28"/>
      <c r="HZ457" s="28"/>
      <c r="IA457" s="28"/>
      <c r="IB457" s="28"/>
      <c r="IC457" s="28"/>
      <c r="ID457" s="28"/>
      <c r="IE457" s="28"/>
      <c r="IF457" s="28"/>
      <c r="IG457" s="28"/>
      <c r="IH457" s="28"/>
      <c r="II457" s="28"/>
      <c r="IJ457" s="28"/>
      <c r="IK457" s="28"/>
      <c r="IL457" s="28"/>
      <c r="IM457" s="28"/>
    </row>
    <row r="458" spans="1:247" ht="76.5">
      <c r="A458" s="17" t="s">
        <v>2942</v>
      </c>
      <c r="B458" s="18" t="s">
        <v>2937</v>
      </c>
      <c r="C458" s="19" t="s">
        <v>2860</v>
      </c>
      <c r="D458" s="20" t="s">
        <v>2943</v>
      </c>
      <c r="E458" s="21" t="s">
        <v>2944</v>
      </c>
      <c r="F458" s="17" t="s">
        <v>369</v>
      </c>
      <c r="G458" s="22">
        <v>39700000</v>
      </c>
      <c r="H458" s="23" t="s">
        <v>1031</v>
      </c>
      <c r="I458" s="22" t="s">
        <v>2945</v>
      </c>
      <c r="J458" s="23" t="s">
        <v>2946</v>
      </c>
      <c r="K458" s="24"/>
      <c r="L458" s="25">
        <v>45480</v>
      </c>
      <c r="M458" s="26" t="s">
        <v>2947</v>
      </c>
      <c r="N458" s="27"/>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28"/>
      <c r="FH458" s="28"/>
      <c r="FI458" s="28"/>
      <c r="FJ458" s="28"/>
      <c r="FK458" s="28"/>
      <c r="FL458" s="28"/>
      <c r="FM458" s="28"/>
      <c r="FN458" s="28"/>
      <c r="FO458" s="28"/>
      <c r="FP458" s="28"/>
      <c r="FQ458" s="28"/>
      <c r="FR458" s="28"/>
      <c r="FS458" s="28"/>
      <c r="FT458" s="28"/>
      <c r="FU458" s="28"/>
      <c r="FV458" s="28"/>
      <c r="FW458" s="28"/>
      <c r="FX458" s="28"/>
      <c r="FY458" s="28"/>
      <c r="FZ458" s="28"/>
      <c r="GA458" s="28"/>
      <c r="GB458" s="28"/>
      <c r="GC458" s="28"/>
      <c r="GD458" s="28"/>
      <c r="GE458" s="28"/>
      <c r="GF458" s="28"/>
      <c r="GG458" s="28"/>
      <c r="GH458" s="28"/>
      <c r="GI458" s="28"/>
      <c r="GJ458" s="28"/>
      <c r="GK458" s="28"/>
      <c r="GL458" s="28"/>
      <c r="GM458" s="28"/>
      <c r="GN458" s="28"/>
      <c r="GO458" s="28"/>
      <c r="GP458" s="28"/>
      <c r="GQ458" s="28"/>
      <c r="GR458" s="28"/>
      <c r="GS458" s="28"/>
      <c r="GT458" s="28"/>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c r="HW458" s="28"/>
      <c r="HX458" s="28"/>
      <c r="HY458" s="28"/>
      <c r="HZ458" s="28"/>
      <c r="IA458" s="28"/>
      <c r="IB458" s="28"/>
      <c r="IC458" s="28"/>
      <c r="ID458" s="28"/>
      <c r="IE458" s="28"/>
      <c r="IF458" s="28"/>
      <c r="IG458" s="28"/>
      <c r="IH458" s="28"/>
      <c r="II458" s="28"/>
      <c r="IJ458" s="28"/>
      <c r="IK458" s="28"/>
      <c r="IL458" s="28"/>
      <c r="IM458" s="28"/>
    </row>
    <row r="459" spans="1:247" ht="25.5">
      <c r="A459" s="17" t="s">
        <v>2948</v>
      </c>
      <c r="B459" s="18" t="s">
        <v>2937</v>
      </c>
      <c r="C459" s="19" t="s">
        <v>1004</v>
      </c>
      <c r="D459" s="20" t="s">
        <v>945</v>
      </c>
      <c r="E459" s="21" t="s">
        <v>946</v>
      </c>
      <c r="F459" s="17" t="s">
        <v>369</v>
      </c>
      <c r="G459" s="22">
        <v>50700000</v>
      </c>
      <c r="H459" s="23" t="s">
        <v>1109</v>
      </c>
      <c r="I459" s="22" t="s">
        <v>2949</v>
      </c>
      <c r="J459" s="23" t="s">
        <v>1401</v>
      </c>
      <c r="K459" s="24"/>
      <c r="L459" s="25">
        <v>4000</v>
      </c>
      <c r="M459" s="26" t="s">
        <v>2950</v>
      </c>
      <c r="N459" s="27"/>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28"/>
      <c r="FH459" s="28"/>
      <c r="FI459" s="28"/>
      <c r="FJ459" s="28"/>
      <c r="FK459" s="28"/>
      <c r="FL459" s="28"/>
      <c r="FM459" s="28"/>
      <c r="FN459" s="28"/>
      <c r="FO459" s="28"/>
      <c r="FP459" s="28"/>
      <c r="FQ459" s="28"/>
      <c r="FR459" s="28"/>
      <c r="FS459" s="28"/>
      <c r="FT459" s="28"/>
      <c r="FU459" s="28"/>
      <c r="FV459" s="28"/>
      <c r="FW459" s="28"/>
      <c r="FX459" s="28"/>
      <c r="FY459" s="28"/>
      <c r="FZ459" s="28"/>
      <c r="GA459" s="28"/>
      <c r="GB459" s="28"/>
      <c r="GC459" s="28"/>
      <c r="GD459" s="28"/>
      <c r="GE459" s="28"/>
      <c r="GF459" s="28"/>
      <c r="GG459" s="28"/>
      <c r="GH459" s="28"/>
      <c r="GI459" s="28"/>
      <c r="GJ459" s="28"/>
      <c r="GK459" s="28"/>
      <c r="GL459" s="28"/>
      <c r="GM459" s="28"/>
      <c r="GN459" s="28"/>
      <c r="GO459" s="28"/>
      <c r="GP459" s="28"/>
      <c r="GQ459" s="28"/>
      <c r="GR459" s="28"/>
      <c r="GS459" s="28"/>
      <c r="GT459" s="28"/>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c r="HW459" s="28"/>
      <c r="HX459" s="28"/>
      <c r="HY459" s="28"/>
      <c r="HZ459" s="28"/>
      <c r="IA459" s="28"/>
      <c r="IB459" s="28"/>
      <c r="IC459" s="28"/>
      <c r="ID459" s="28"/>
      <c r="IE459" s="28"/>
      <c r="IF459" s="28"/>
      <c r="IG459" s="28"/>
      <c r="IH459" s="28"/>
      <c r="II459" s="28"/>
      <c r="IJ459" s="28"/>
      <c r="IK459" s="28"/>
      <c r="IL459" s="28"/>
      <c r="IM459" s="28"/>
    </row>
    <row r="460" spans="1:247" ht="25.5">
      <c r="A460" s="17" t="s">
        <v>2951</v>
      </c>
      <c r="B460" s="18" t="s">
        <v>2952</v>
      </c>
      <c r="C460" s="19" t="s">
        <v>2176</v>
      </c>
      <c r="D460" s="20" t="s">
        <v>2953</v>
      </c>
      <c r="E460" s="21" t="s">
        <v>2954</v>
      </c>
      <c r="F460" s="17" t="s">
        <v>388</v>
      </c>
      <c r="G460" s="22">
        <v>45400000</v>
      </c>
      <c r="H460" s="23" t="s">
        <v>861</v>
      </c>
      <c r="I460" s="22" t="s">
        <v>2955</v>
      </c>
      <c r="J460" s="23" t="s">
        <v>2956</v>
      </c>
      <c r="K460" s="24"/>
      <c r="L460" s="25">
        <v>114700</v>
      </c>
      <c r="M460" s="26" t="s">
        <v>2957</v>
      </c>
      <c r="N460" s="27"/>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28"/>
      <c r="FH460" s="28"/>
      <c r="FI460" s="28"/>
      <c r="FJ460" s="28"/>
      <c r="FK460" s="28"/>
      <c r="FL460" s="28"/>
      <c r="FM460" s="28"/>
      <c r="FN460" s="28"/>
      <c r="FO460" s="28"/>
      <c r="FP460" s="28"/>
      <c r="FQ460" s="28"/>
      <c r="FR460" s="28"/>
      <c r="FS460" s="28"/>
      <c r="FT460" s="28"/>
      <c r="FU460" s="28"/>
      <c r="FV460" s="28"/>
      <c r="FW460" s="28"/>
      <c r="FX460" s="28"/>
      <c r="FY460" s="28"/>
      <c r="FZ460" s="28"/>
      <c r="GA460" s="28"/>
      <c r="GB460" s="28"/>
      <c r="GC460" s="28"/>
      <c r="GD460" s="28"/>
      <c r="GE460" s="28"/>
      <c r="GF460" s="28"/>
      <c r="GG460" s="28"/>
      <c r="GH460" s="28"/>
      <c r="GI460" s="28"/>
      <c r="GJ460" s="28"/>
      <c r="GK460" s="28"/>
      <c r="GL460" s="28"/>
      <c r="GM460" s="28"/>
      <c r="GN460" s="28"/>
      <c r="GO460" s="28"/>
      <c r="GP460" s="28"/>
      <c r="GQ460" s="28"/>
      <c r="GR460" s="28"/>
      <c r="GS460" s="28"/>
      <c r="GT460" s="28"/>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c r="HW460" s="28"/>
      <c r="HX460" s="28"/>
      <c r="HY460" s="28"/>
      <c r="HZ460" s="28"/>
      <c r="IA460" s="28"/>
      <c r="IB460" s="28"/>
      <c r="IC460" s="28"/>
      <c r="ID460" s="28"/>
      <c r="IE460" s="28"/>
      <c r="IF460" s="28"/>
      <c r="IG460" s="28"/>
      <c r="IH460" s="28"/>
      <c r="II460" s="28"/>
      <c r="IJ460" s="28"/>
      <c r="IK460" s="28"/>
      <c r="IL460" s="28"/>
      <c r="IM460" s="28"/>
    </row>
    <row r="461" spans="1:247" ht="25.5">
      <c r="A461" s="17" t="s">
        <v>2958</v>
      </c>
      <c r="B461" s="18" t="s">
        <v>2952</v>
      </c>
      <c r="C461" s="19" t="s">
        <v>2959</v>
      </c>
      <c r="D461" s="20" t="s">
        <v>2153</v>
      </c>
      <c r="E461" s="21" t="s">
        <v>2154</v>
      </c>
      <c r="F461" s="17" t="s">
        <v>369</v>
      </c>
      <c r="G461" s="22">
        <v>18300000</v>
      </c>
      <c r="H461" s="23" t="s">
        <v>2155</v>
      </c>
      <c r="I461" s="22">
        <v>18333000</v>
      </c>
      <c r="J461" s="23" t="s">
        <v>2157</v>
      </c>
      <c r="K461" s="24"/>
      <c r="L461" s="25">
        <v>19200</v>
      </c>
      <c r="M461" s="26" t="s">
        <v>2960</v>
      </c>
      <c r="N461" s="27"/>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28"/>
      <c r="FH461" s="28"/>
      <c r="FI461" s="28"/>
      <c r="FJ461" s="28"/>
      <c r="FK461" s="28"/>
      <c r="FL461" s="28"/>
      <c r="FM461" s="28"/>
      <c r="FN461" s="28"/>
      <c r="FO461" s="28"/>
      <c r="FP461" s="28"/>
      <c r="FQ461" s="28"/>
      <c r="FR461" s="28"/>
      <c r="FS461" s="28"/>
      <c r="FT461" s="28"/>
      <c r="FU461" s="28"/>
      <c r="FV461" s="28"/>
      <c r="FW461" s="28"/>
      <c r="FX461" s="28"/>
      <c r="FY461" s="28"/>
      <c r="FZ461" s="28"/>
      <c r="GA461" s="28"/>
      <c r="GB461" s="28"/>
      <c r="GC461" s="28"/>
      <c r="GD461" s="28"/>
      <c r="GE461" s="28"/>
      <c r="GF461" s="28"/>
      <c r="GG461" s="28"/>
      <c r="GH461" s="28"/>
      <c r="GI461" s="28"/>
      <c r="GJ461" s="28"/>
      <c r="GK461" s="28"/>
      <c r="GL461" s="28"/>
      <c r="GM461" s="28"/>
      <c r="GN461" s="28"/>
      <c r="GO461" s="28"/>
      <c r="GP461" s="28"/>
      <c r="GQ461" s="28"/>
      <c r="GR461" s="28"/>
      <c r="GS461" s="28"/>
      <c r="GT461" s="28"/>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c r="HW461" s="28"/>
      <c r="HX461" s="28"/>
      <c r="HY461" s="28"/>
      <c r="HZ461" s="28"/>
      <c r="IA461" s="28"/>
      <c r="IB461" s="28"/>
      <c r="IC461" s="28"/>
      <c r="ID461" s="28"/>
      <c r="IE461" s="28"/>
      <c r="IF461" s="28"/>
      <c r="IG461" s="28"/>
      <c r="IH461" s="28"/>
      <c r="II461" s="28"/>
      <c r="IJ461" s="28"/>
      <c r="IK461" s="28"/>
      <c r="IL461" s="28"/>
      <c r="IM461" s="28"/>
    </row>
    <row r="462" spans="1:247" ht="38.25">
      <c r="A462" s="17" t="s">
        <v>2961</v>
      </c>
      <c r="B462" s="18" t="s">
        <v>2952</v>
      </c>
      <c r="C462" s="19" t="s">
        <v>2962</v>
      </c>
      <c r="D462" s="20" t="s">
        <v>2963</v>
      </c>
      <c r="E462" s="21" t="s">
        <v>2964</v>
      </c>
      <c r="F462" s="17" t="s">
        <v>368</v>
      </c>
      <c r="G462" s="22" t="s">
        <v>1253</v>
      </c>
      <c r="H462" s="23" t="s">
        <v>1254</v>
      </c>
      <c r="I462" s="22" t="s">
        <v>1255</v>
      </c>
      <c r="J462" s="23" t="s">
        <v>2965</v>
      </c>
      <c r="K462" s="24" t="s">
        <v>1257</v>
      </c>
      <c r="L462" s="25">
        <v>899</v>
      </c>
      <c r="M462" s="26"/>
      <c r="N462" s="27" t="s">
        <v>2966</v>
      </c>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28"/>
      <c r="FH462" s="28"/>
      <c r="FI462" s="28"/>
      <c r="FJ462" s="28"/>
      <c r="FK462" s="28"/>
      <c r="FL462" s="28"/>
      <c r="FM462" s="28"/>
      <c r="FN462" s="28"/>
      <c r="FO462" s="28"/>
      <c r="FP462" s="28"/>
      <c r="FQ462" s="28"/>
      <c r="FR462" s="28"/>
      <c r="FS462" s="28"/>
      <c r="FT462" s="28"/>
      <c r="FU462" s="28"/>
      <c r="FV462" s="28"/>
      <c r="FW462" s="28"/>
      <c r="FX462" s="28"/>
      <c r="FY462" s="28"/>
      <c r="FZ462" s="28"/>
      <c r="GA462" s="28"/>
      <c r="GB462" s="28"/>
      <c r="GC462" s="28"/>
      <c r="GD462" s="28"/>
      <c r="GE462" s="28"/>
      <c r="GF462" s="28"/>
      <c r="GG462" s="28"/>
      <c r="GH462" s="28"/>
      <c r="GI462" s="28"/>
      <c r="GJ462" s="28"/>
      <c r="GK462" s="28"/>
      <c r="GL462" s="28"/>
      <c r="GM462" s="28"/>
      <c r="GN462" s="28"/>
      <c r="GO462" s="28"/>
      <c r="GP462" s="28"/>
      <c r="GQ462" s="28"/>
      <c r="GR462" s="28"/>
      <c r="GS462" s="28"/>
      <c r="GT462" s="28"/>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c r="HW462" s="28"/>
      <c r="HX462" s="28"/>
      <c r="HY462" s="28"/>
      <c r="HZ462" s="28"/>
      <c r="IA462" s="28"/>
      <c r="IB462" s="28"/>
      <c r="IC462" s="28"/>
      <c r="ID462" s="28"/>
      <c r="IE462" s="28"/>
      <c r="IF462" s="28"/>
      <c r="IG462" s="28"/>
      <c r="IH462" s="28"/>
      <c r="II462" s="28"/>
      <c r="IJ462" s="28"/>
      <c r="IK462" s="28"/>
      <c r="IL462" s="28"/>
      <c r="IM462" s="28"/>
    </row>
    <row r="463" spans="1:247" ht="38.25">
      <c r="A463" s="17" t="s">
        <v>2967</v>
      </c>
      <c r="B463" s="18" t="s">
        <v>2968</v>
      </c>
      <c r="C463" s="19" t="s">
        <v>1004</v>
      </c>
      <c r="D463" s="20" t="s">
        <v>2969</v>
      </c>
      <c r="E463" s="21" t="s">
        <v>2970</v>
      </c>
      <c r="F463" s="17" t="s">
        <v>368</v>
      </c>
      <c r="G463" s="22">
        <v>22200000</v>
      </c>
      <c r="H463" s="23" t="s">
        <v>699</v>
      </c>
      <c r="I463" s="22" t="s">
        <v>2971</v>
      </c>
      <c r="J463" s="23" t="s">
        <v>2972</v>
      </c>
      <c r="K463" s="24" t="s">
        <v>2973</v>
      </c>
      <c r="L463" s="25">
        <v>1000</v>
      </c>
      <c r="M463" s="26"/>
      <c r="N463" s="27" t="s">
        <v>2974</v>
      </c>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28"/>
      <c r="FH463" s="28"/>
      <c r="FI463" s="28"/>
      <c r="FJ463" s="28"/>
      <c r="FK463" s="28"/>
      <c r="FL463" s="28"/>
      <c r="FM463" s="28"/>
      <c r="FN463" s="28"/>
      <c r="FO463" s="28"/>
      <c r="FP463" s="28"/>
      <c r="FQ463" s="28"/>
      <c r="FR463" s="28"/>
      <c r="FS463" s="28"/>
      <c r="FT463" s="28"/>
      <c r="FU463" s="28"/>
      <c r="FV463" s="28"/>
      <c r="FW463" s="28"/>
      <c r="FX463" s="28"/>
      <c r="FY463" s="28"/>
      <c r="FZ463" s="28"/>
      <c r="GA463" s="28"/>
      <c r="GB463" s="28"/>
      <c r="GC463" s="28"/>
      <c r="GD463" s="28"/>
      <c r="GE463" s="28"/>
      <c r="GF463" s="28"/>
      <c r="GG463" s="28"/>
      <c r="GH463" s="28"/>
      <c r="GI463" s="28"/>
      <c r="GJ463" s="28"/>
      <c r="GK463" s="28"/>
      <c r="GL463" s="28"/>
      <c r="GM463" s="28"/>
      <c r="GN463" s="28"/>
      <c r="GO463" s="28"/>
      <c r="GP463" s="28"/>
      <c r="GQ463" s="28"/>
      <c r="GR463" s="28"/>
      <c r="GS463" s="28"/>
      <c r="GT463" s="28"/>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c r="HW463" s="28"/>
      <c r="HX463" s="28"/>
      <c r="HY463" s="28"/>
      <c r="HZ463" s="28"/>
      <c r="IA463" s="28"/>
      <c r="IB463" s="28"/>
      <c r="IC463" s="28"/>
      <c r="ID463" s="28"/>
      <c r="IE463" s="28"/>
      <c r="IF463" s="28"/>
      <c r="IG463" s="28"/>
      <c r="IH463" s="28"/>
      <c r="II463" s="28"/>
      <c r="IJ463" s="28"/>
      <c r="IK463" s="28"/>
      <c r="IL463" s="28"/>
      <c r="IM463" s="28"/>
    </row>
    <row r="464" spans="1:247" ht="25.5">
      <c r="A464" s="17" t="s">
        <v>2975</v>
      </c>
      <c r="B464" s="18" t="s">
        <v>2968</v>
      </c>
      <c r="C464" s="19" t="s">
        <v>2976</v>
      </c>
      <c r="D464" s="20" t="s">
        <v>2977</v>
      </c>
      <c r="E464" s="21" t="s">
        <v>2978</v>
      </c>
      <c r="F464" s="17" t="s">
        <v>388</v>
      </c>
      <c r="G464" s="22">
        <v>45400000</v>
      </c>
      <c r="H464" s="23" t="s">
        <v>861</v>
      </c>
      <c r="I464" s="22" t="s">
        <v>2955</v>
      </c>
      <c r="J464" s="23" t="s">
        <v>2956</v>
      </c>
      <c r="K464" s="24"/>
      <c r="L464" s="25">
        <v>11497.66</v>
      </c>
      <c r="M464" s="26" t="s">
        <v>2979</v>
      </c>
      <c r="N464" s="27"/>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28"/>
      <c r="FH464" s="28"/>
      <c r="FI464" s="28"/>
      <c r="FJ464" s="28"/>
      <c r="FK464" s="28"/>
      <c r="FL464" s="28"/>
      <c r="FM464" s="28"/>
      <c r="FN464" s="28"/>
      <c r="FO464" s="28"/>
      <c r="FP464" s="28"/>
      <c r="FQ464" s="28"/>
      <c r="FR464" s="28"/>
      <c r="FS464" s="28"/>
      <c r="FT464" s="28"/>
      <c r="FU464" s="28"/>
      <c r="FV464" s="28"/>
      <c r="FW464" s="28"/>
      <c r="FX464" s="28"/>
      <c r="FY464" s="28"/>
      <c r="FZ464" s="28"/>
      <c r="GA464" s="28"/>
      <c r="GB464" s="28"/>
      <c r="GC464" s="28"/>
      <c r="GD464" s="28"/>
      <c r="GE464" s="28"/>
      <c r="GF464" s="28"/>
      <c r="GG464" s="28"/>
      <c r="GH464" s="28"/>
      <c r="GI464" s="28"/>
      <c r="GJ464" s="28"/>
      <c r="GK464" s="28"/>
      <c r="GL464" s="28"/>
      <c r="GM464" s="28"/>
      <c r="GN464" s="28"/>
      <c r="GO464" s="28"/>
      <c r="GP464" s="28"/>
      <c r="GQ464" s="28"/>
      <c r="GR464" s="28"/>
      <c r="GS464" s="28"/>
      <c r="GT464" s="28"/>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c r="HW464" s="28"/>
      <c r="HX464" s="28"/>
      <c r="HY464" s="28"/>
      <c r="HZ464" s="28"/>
      <c r="IA464" s="28"/>
      <c r="IB464" s="28"/>
      <c r="IC464" s="28"/>
      <c r="ID464" s="28"/>
      <c r="IE464" s="28"/>
      <c r="IF464" s="28"/>
      <c r="IG464" s="28"/>
      <c r="IH464" s="28"/>
      <c r="II464" s="28"/>
      <c r="IJ464" s="28"/>
      <c r="IK464" s="28"/>
      <c r="IL464" s="28"/>
      <c r="IM464" s="28"/>
    </row>
    <row r="465" spans="1:247" ht="25.5">
      <c r="A465" s="17" t="s">
        <v>2980</v>
      </c>
      <c r="B465" s="18" t="s">
        <v>2968</v>
      </c>
      <c r="C465" s="19" t="s">
        <v>396</v>
      </c>
      <c r="D465" s="20" t="s">
        <v>2981</v>
      </c>
      <c r="E465" s="21" t="s">
        <v>2982</v>
      </c>
      <c r="F465" s="17" t="s">
        <v>369</v>
      </c>
      <c r="G465" s="22">
        <v>18800000</v>
      </c>
      <c r="H465" s="23" t="s">
        <v>2983</v>
      </c>
      <c r="I465" s="22" t="s">
        <v>2984</v>
      </c>
      <c r="J465" s="23" t="s">
        <v>2985</v>
      </c>
      <c r="K465" s="24" t="s">
        <v>2986</v>
      </c>
      <c r="L465" s="25">
        <v>68000</v>
      </c>
      <c r="M465" s="26" t="s">
        <v>2987</v>
      </c>
      <c r="N465" s="27"/>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28"/>
      <c r="FH465" s="28"/>
      <c r="FI465" s="28"/>
      <c r="FJ465" s="28"/>
      <c r="FK465" s="28"/>
      <c r="FL465" s="28"/>
      <c r="FM465" s="28"/>
      <c r="FN465" s="28"/>
      <c r="FO465" s="28"/>
      <c r="FP465" s="28"/>
      <c r="FQ465" s="28"/>
      <c r="FR465" s="28"/>
      <c r="FS465" s="28"/>
      <c r="FT465" s="28"/>
      <c r="FU465" s="28"/>
      <c r="FV465" s="28"/>
      <c r="FW465" s="28"/>
      <c r="FX465" s="28"/>
      <c r="FY465" s="28"/>
      <c r="FZ465" s="28"/>
      <c r="GA465" s="28"/>
      <c r="GB465" s="28"/>
      <c r="GC465" s="28"/>
      <c r="GD465" s="28"/>
      <c r="GE465" s="28"/>
      <c r="GF465" s="28"/>
      <c r="GG465" s="28"/>
      <c r="GH465" s="28"/>
      <c r="GI465" s="28"/>
      <c r="GJ465" s="28"/>
      <c r="GK465" s="28"/>
      <c r="GL465" s="28"/>
      <c r="GM465" s="28"/>
      <c r="GN465" s="28"/>
      <c r="GO465" s="28"/>
      <c r="GP465" s="28"/>
      <c r="GQ465" s="28"/>
      <c r="GR465" s="28"/>
      <c r="GS465" s="28"/>
      <c r="GT465" s="28"/>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c r="HW465" s="28"/>
      <c r="HX465" s="28"/>
      <c r="HY465" s="28"/>
      <c r="HZ465" s="28"/>
      <c r="IA465" s="28"/>
      <c r="IB465" s="28"/>
      <c r="IC465" s="28"/>
      <c r="ID465" s="28"/>
      <c r="IE465" s="28"/>
      <c r="IF465" s="28"/>
      <c r="IG465" s="28"/>
      <c r="IH465" s="28"/>
      <c r="II465" s="28"/>
      <c r="IJ465" s="28"/>
      <c r="IK465" s="28"/>
      <c r="IL465" s="28"/>
      <c r="IM465" s="28"/>
    </row>
    <row r="466" spans="1:247" ht="25.5">
      <c r="A466" s="17" t="s">
        <v>2988</v>
      </c>
      <c r="B466" s="18" t="s">
        <v>2109</v>
      </c>
      <c r="C466" s="19" t="s">
        <v>396</v>
      </c>
      <c r="D466" s="20" t="s">
        <v>2989</v>
      </c>
      <c r="E466" s="21" t="s">
        <v>2990</v>
      </c>
      <c r="F466" s="17" t="s">
        <v>369</v>
      </c>
      <c r="G466" s="22">
        <v>31500000</v>
      </c>
      <c r="H466" s="23" t="s">
        <v>2683</v>
      </c>
      <c r="I466" s="22" t="s">
        <v>2991</v>
      </c>
      <c r="J466" s="23" t="s">
        <v>2992</v>
      </c>
      <c r="K466" s="24" t="s">
        <v>1986</v>
      </c>
      <c r="L466" s="25">
        <v>3200</v>
      </c>
      <c r="M466" s="26" t="s">
        <v>2993</v>
      </c>
      <c r="N466" s="27"/>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8"/>
      <c r="FJ466" s="28"/>
      <c r="FK466" s="28"/>
      <c r="FL466" s="28"/>
      <c r="FM466" s="28"/>
      <c r="FN466" s="28"/>
      <c r="FO466" s="28"/>
      <c r="FP466" s="28"/>
      <c r="FQ466" s="28"/>
      <c r="FR466" s="28"/>
      <c r="FS466" s="28"/>
      <c r="FT466" s="28"/>
      <c r="FU466" s="28"/>
      <c r="FV466" s="28"/>
      <c r="FW466" s="28"/>
      <c r="FX466" s="28"/>
      <c r="FY466" s="28"/>
      <c r="FZ466" s="28"/>
      <c r="GA466" s="28"/>
      <c r="GB466" s="28"/>
      <c r="GC466" s="28"/>
      <c r="GD466" s="28"/>
      <c r="GE466" s="28"/>
      <c r="GF466" s="28"/>
      <c r="GG466" s="28"/>
      <c r="GH466" s="28"/>
      <c r="GI466" s="28"/>
      <c r="GJ466" s="28"/>
      <c r="GK466" s="28"/>
      <c r="GL466" s="28"/>
      <c r="GM466" s="28"/>
      <c r="GN466" s="28"/>
      <c r="GO466" s="28"/>
      <c r="GP466" s="28"/>
      <c r="GQ466" s="28"/>
      <c r="GR466" s="28"/>
      <c r="GS466" s="28"/>
      <c r="GT466" s="28"/>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c r="HW466" s="28"/>
      <c r="HX466" s="28"/>
      <c r="HY466" s="28"/>
      <c r="HZ466" s="28"/>
      <c r="IA466" s="28"/>
      <c r="IB466" s="28"/>
      <c r="IC466" s="28"/>
      <c r="ID466" s="28"/>
      <c r="IE466" s="28"/>
      <c r="IF466" s="28"/>
      <c r="IG466" s="28"/>
      <c r="IH466" s="28"/>
      <c r="II466" s="28"/>
      <c r="IJ466" s="28"/>
      <c r="IK466" s="28"/>
      <c r="IL466" s="28"/>
      <c r="IM466" s="28"/>
    </row>
    <row r="467" spans="1:247" ht="63.75">
      <c r="A467" s="17" t="s">
        <v>2994</v>
      </c>
      <c r="B467" s="18" t="s">
        <v>2109</v>
      </c>
      <c r="C467" s="19" t="s">
        <v>396</v>
      </c>
      <c r="D467" s="20" t="s">
        <v>658</v>
      </c>
      <c r="E467" s="21" t="s">
        <v>659</v>
      </c>
      <c r="F467" s="17" t="s">
        <v>369</v>
      </c>
      <c r="G467" s="22">
        <v>44400000</v>
      </c>
      <c r="H467" s="23" t="s">
        <v>1811</v>
      </c>
      <c r="I467" s="22" t="s">
        <v>2995</v>
      </c>
      <c r="J467" s="23" t="s">
        <v>2996</v>
      </c>
      <c r="K467" s="24"/>
      <c r="L467" s="25">
        <v>86800</v>
      </c>
      <c r="M467" s="26" t="s">
        <v>2997</v>
      </c>
      <c r="N467" s="27"/>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28"/>
      <c r="FH467" s="28"/>
      <c r="FI467" s="28"/>
      <c r="FJ467" s="28"/>
      <c r="FK467" s="28"/>
      <c r="FL467" s="28"/>
      <c r="FM467" s="28"/>
      <c r="FN467" s="28"/>
      <c r="FO467" s="28"/>
      <c r="FP467" s="28"/>
      <c r="FQ467" s="28"/>
      <c r="FR467" s="28"/>
      <c r="FS467" s="28"/>
      <c r="FT467" s="28"/>
      <c r="FU467" s="28"/>
      <c r="FV467" s="28"/>
      <c r="FW467" s="28"/>
      <c r="FX467" s="28"/>
      <c r="FY467" s="28"/>
      <c r="FZ467" s="28"/>
      <c r="GA467" s="28"/>
      <c r="GB467" s="28"/>
      <c r="GC467" s="28"/>
      <c r="GD467" s="28"/>
      <c r="GE467" s="28"/>
      <c r="GF467" s="28"/>
      <c r="GG467" s="28"/>
      <c r="GH467" s="28"/>
      <c r="GI467" s="28"/>
      <c r="GJ467" s="28"/>
      <c r="GK467" s="28"/>
      <c r="GL467" s="28"/>
      <c r="GM467" s="28"/>
      <c r="GN467" s="28"/>
      <c r="GO467" s="28"/>
      <c r="GP467" s="28"/>
      <c r="GQ467" s="28"/>
      <c r="GR467" s="28"/>
      <c r="GS467" s="28"/>
      <c r="GT467" s="28"/>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c r="HW467" s="28"/>
      <c r="HX467" s="28"/>
      <c r="HY467" s="28"/>
      <c r="HZ467" s="28"/>
      <c r="IA467" s="28"/>
      <c r="IB467" s="28"/>
      <c r="IC467" s="28"/>
      <c r="ID467" s="28"/>
      <c r="IE467" s="28"/>
      <c r="IF467" s="28"/>
      <c r="IG467" s="28"/>
      <c r="IH467" s="28"/>
      <c r="II467" s="28"/>
      <c r="IJ467" s="28"/>
      <c r="IK467" s="28"/>
      <c r="IL467" s="28"/>
      <c r="IM467" s="28"/>
    </row>
    <row r="468" spans="1:247" ht="63.75">
      <c r="A468" s="17" t="s">
        <v>2998</v>
      </c>
      <c r="B468" s="18" t="s">
        <v>2109</v>
      </c>
      <c r="C468" s="19" t="s">
        <v>396</v>
      </c>
      <c r="D468" s="20" t="s">
        <v>2999</v>
      </c>
      <c r="E468" s="21" t="s">
        <v>3000</v>
      </c>
      <c r="F468" s="17" t="s">
        <v>369</v>
      </c>
      <c r="G468" s="22" t="s">
        <v>3001</v>
      </c>
      <c r="H468" s="23" t="s">
        <v>3002</v>
      </c>
      <c r="I468" s="22" t="s">
        <v>3003</v>
      </c>
      <c r="J468" s="23" t="s">
        <v>3004</v>
      </c>
      <c r="K468" s="24"/>
      <c r="L468" s="25">
        <v>20500</v>
      </c>
      <c r="M468" s="26" t="s">
        <v>3005</v>
      </c>
      <c r="N468" s="27"/>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28"/>
      <c r="FH468" s="28"/>
      <c r="FI468" s="28"/>
      <c r="FJ468" s="28"/>
      <c r="FK468" s="28"/>
      <c r="FL468" s="28"/>
      <c r="FM468" s="28"/>
      <c r="FN468" s="28"/>
      <c r="FO468" s="28"/>
      <c r="FP468" s="28"/>
      <c r="FQ468" s="28"/>
      <c r="FR468" s="28"/>
      <c r="FS468" s="28"/>
      <c r="FT468" s="28"/>
      <c r="FU468" s="28"/>
      <c r="FV468" s="28"/>
      <c r="FW468" s="28"/>
      <c r="FX468" s="28"/>
      <c r="FY468" s="28"/>
      <c r="FZ468" s="28"/>
      <c r="GA468" s="28"/>
      <c r="GB468" s="28"/>
      <c r="GC468" s="28"/>
      <c r="GD468" s="28"/>
      <c r="GE468" s="28"/>
      <c r="GF468" s="28"/>
      <c r="GG468" s="28"/>
      <c r="GH468" s="28"/>
      <c r="GI468" s="28"/>
      <c r="GJ468" s="28"/>
      <c r="GK468" s="28"/>
      <c r="GL468" s="28"/>
      <c r="GM468" s="28"/>
      <c r="GN468" s="28"/>
      <c r="GO468" s="28"/>
      <c r="GP468" s="28"/>
      <c r="GQ468" s="28"/>
      <c r="GR468" s="28"/>
      <c r="GS468" s="28"/>
      <c r="GT468" s="28"/>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c r="HW468" s="28"/>
      <c r="HX468" s="28"/>
      <c r="HY468" s="28"/>
      <c r="HZ468" s="28"/>
      <c r="IA468" s="28"/>
      <c r="IB468" s="28"/>
      <c r="IC468" s="28"/>
      <c r="ID468" s="28"/>
      <c r="IE468" s="28"/>
      <c r="IF468" s="28"/>
      <c r="IG468" s="28"/>
      <c r="IH468" s="28"/>
      <c r="II468" s="28"/>
      <c r="IJ468" s="28"/>
      <c r="IK468" s="28"/>
      <c r="IL468" s="28"/>
      <c r="IM468" s="28"/>
    </row>
    <row r="469" spans="1:247" ht="38.25">
      <c r="A469" s="17" t="s">
        <v>3006</v>
      </c>
      <c r="B469" s="18" t="s">
        <v>3007</v>
      </c>
      <c r="C469" s="19" t="s">
        <v>396</v>
      </c>
      <c r="D469" s="20" t="s">
        <v>3008</v>
      </c>
      <c r="E469" s="21" t="s">
        <v>919</v>
      </c>
      <c r="F469" s="17" t="s">
        <v>369</v>
      </c>
      <c r="G469" s="22">
        <v>22400000</v>
      </c>
      <c r="H469" s="23" t="s">
        <v>453</v>
      </c>
      <c r="I469" s="22" t="s">
        <v>1523</v>
      </c>
      <c r="J469" s="23" t="s">
        <v>3009</v>
      </c>
      <c r="K469" s="24" t="s">
        <v>3010</v>
      </c>
      <c r="L469" s="25">
        <v>525</v>
      </c>
      <c r="M469" s="26" t="s">
        <v>3011</v>
      </c>
      <c r="N469" s="27"/>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row>
    <row r="470" spans="1:247" ht="25.5">
      <c r="A470" s="17" t="s">
        <v>3012</v>
      </c>
      <c r="B470" s="18" t="s">
        <v>3007</v>
      </c>
      <c r="C470" s="19" t="s">
        <v>2176</v>
      </c>
      <c r="D470" s="20" t="s">
        <v>1967</v>
      </c>
      <c r="E470" s="21" t="s">
        <v>1968</v>
      </c>
      <c r="F470" s="17" t="s">
        <v>388</v>
      </c>
      <c r="G470" s="22">
        <v>45300000</v>
      </c>
      <c r="H470" s="23" t="s">
        <v>509</v>
      </c>
      <c r="I470" s="22">
        <v>45300000</v>
      </c>
      <c r="J470" s="23" t="s">
        <v>509</v>
      </c>
      <c r="K470" s="24"/>
      <c r="L470" s="25">
        <v>38879.93</v>
      </c>
      <c r="M470" s="26" t="s">
        <v>3013</v>
      </c>
      <c r="N470" s="27"/>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row>
    <row r="471" spans="1:247" ht="127.5">
      <c r="A471" s="17" t="s">
        <v>3014</v>
      </c>
      <c r="B471" s="18" t="s">
        <v>3007</v>
      </c>
      <c r="C471" s="19" t="s">
        <v>396</v>
      </c>
      <c r="D471" s="20" t="s">
        <v>1680</v>
      </c>
      <c r="E471" s="21" t="s">
        <v>1681</v>
      </c>
      <c r="F471" s="17" t="s">
        <v>388</v>
      </c>
      <c r="G471" s="22">
        <v>30100000</v>
      </c>
      <c r="H471" s="23" t="s">
        <v>638</v>
      </c>
      <c r="I471" s="22" t="s">
        <v>3015</v>
      </c>
      <c r="J471" s="23" t="s">
        <v>3016</v>
      </c>
      <c r="K471" s="24"/>
      <c r="L471" s="25">
        <v>22799</v>
      </c>
      <c r="M471" s="26" t="s">
        <v>3017</v>
      </c>
      <c r="N471" s="27"/>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28"/>
      <c r="FH471" s="28"/>
      <c r="FI471" s="28"/>
      <c r="FJ471" s="28"/>
      <c r="FK471" s="28"/>
      <c r="FL471" s="28"/>
      <c r="FM471" s="28"/>
      <c r="FN471" s="28"/>
      <c r="FO471" s="28"/>
      <c r="FP471" s="28"/>
      <c r="FQ471" s="28"/>
      <c r="FR471" s="28"/>
      <c r="FS471" s="28"/>
      <c r="FT471" s="28"/>
      <c r="FU471" s="28"/>
      <c r="FV471" s="28"/>
      <c r="FW471" s="28"/>
      <c r="FX471" s="28"/>
      <c r="FY471" s="28"/>
      <c r="FZ471" s="28"/>
      <c r="GA471" s="28"/>
      <c r="GB471" s="28"/>
      <c r="GC471" s="28"/>
      <c r="GD471" s="28"/>
      <c r="GE471" s="28"/>
      <c r="GF471" s="28"/>
      <c r="GG471" s="28"/>
      <c r="GH471" s="28"/>
      <c r="GI471" s="28"/>
      <c r="GJ471" s="28"/>
      <c r="GK471" s="28"/>
      <c r="GL471" s="28"/>
      <c r="GM471" s="28"/>
      <c r="GN471" s="28"/>
      <c r="GO471" s="28"/>
      <c r="GP471" s="28"/>
      <c r="GQ471" s="28"/>
      <c r="GR471" s="28"/>
      <c r="GS471" s="28"/>
      <c r="GT471" s="28"/>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c r="HW471" s="28"/>
      <c r="HX471" s="28"/>
      <c r="HY471" s="28"/>
      <c r="HZ471" s="28"/>
      <c r="IA471" s="28"/>
      <c r="IB471" s="28"/>
      <c r="IC471" s="28"/>
      <c r="ID471" s="28"/>
      <c r="IE471" s="28"/>
      <c r="IF471" s="28"/>
      <c r="IG471" s="28"/>
      <c r="IH471" s="28"/>
      <c r="II471" s="28"/>
      <c r="IJ471" s="28"/>
      <c r="IK471" s="28"/>
      <c r="IL471" s="28"/>
      <c r="IM471" s="28"/>
    </row>
    <row r="472" spans="1:247" ht="25.5">
      <c r="A472" s="17" t="s">
        <v>3018</v>
      </c>
      <c r="B472" s="18" t="s">
        <v>3007</v>
      </c>
      <c r="C472" s="19" t="s">
        <v>396</v>
      </c>
      <c r="D472" s="20" t="s">
        <v>3019</v>
      </c>
      <c r="E472" s="21" t="s">
        <v>1431</v>
      </c>
      <c r="F472" s="17" t="s">
        <v>388</v>
      </c>
      <c r="G472" s="22">
        <v>30200000</v>
      </c>
      <c r="H472" s="23" t="s">
        <v>653</v>
      </c>
      <c r="I472" s="22" t="s">
        <v>2401</v>
      </c>
      <c r="J472" s="23" t="s">
        <v>3020</v>
      </c>
      <c r="K472" s="24"/>
      <c r="L472" s="25">
        <v>55700</v>
      </c>
      <c r="M472" s="26" t="s">
        <v>3021</v>
      </c>
      <c r="N472" s="27"/>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row>
    <row r="473" spans="1:247" ht="25.5">
      <c r="A473" s="17" t="s">
        <v>3022</v>
      </c>
      <c r="B473" s="18" t="s">
        <v>3023</v>
      </c>
      <c r="C473" s="19" t="s">
        <v>2860</v>
      </c>
      <c r="D473" s="20" t="s">
        <v>658</v>
      </c>
      <c r="E473" s="21" t="s">
        <v>659</v>
      </c>
      <c r="F473" s="17" t="s">
        <v>369</v>
      </c>
      <c r="G473" s="22">
        <v>42100000</v>
      </c>
      <c r="H473" s="23" t="s">
        <v>1435</v>
      </c>
      <c r="I473" s="22" t="s">
        <v>3024</v>
      </c>
      <c r="J473" s="23" t="s">
        <v>3025</v>
      </c>
      <c r="K473" s="24" t="s">
        <v>2331</v>
      </c>
      <c r="L473" s="25">
        <v>3700</v>
      </c>
      <c r="M473" s="26" t="s">
        <v>3026</v>
      </c>
      <c r="N473" s="27"/>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row>
    <row r="474" spans="1:247" ht="38.25">
      <c r="A474" s="17" t="s">
        <v>3027</v>
      </c>
      <c r="B474" s="18" t="s">
        <v>2462</v>
      </c>
      <c r="C474" s="19" t="s">
        <v>2176</v>
      </c>
      <c r="D474" s="20" t="s">
        <v>3028</v>
      </c>
      <c r="E474" s="21" t="s">
        <v>3029</v>
      </c>
      <c r="F474" s="17" t="s">
        <v>388</v>
      </c>
      <c r="G474" s="22">
        <v>32300000</v>
      </c>
      <c r="H474" s="23" t="s">
        <v>3030</v>
      </c>
      <c r="I474" s="22" t="s">
        <v>3031</v>
      </c>
      <c r="J474" s="23" t="s">
        <v>3032</v>
      </c>
      <c r="K474" s="24" t="s">
        <v>3033</v>
      </c>
      <c r="L474" s="25">
        <v>16198.6</v>
      </c>
      <c r="M474" s="26" t="s">
        <v>3034</v>
      </c>
      <c r="N474" s="27"/>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28"/>
      <c r="GC474" s="28"/>
      <c r="GD474" s="28"/>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28"/>
      <c r="IF474" s="28"/>
      <c r="IG474" s="28"/>
      <c r="IH474" s="28"/>
      <c r="II474" s="28"/>
      <c r="IJ474" s="28"/>
      <c r="IK474" s="28"/>
      <c r="IL474" s="28"/>
      <c r="IM474" s="28"/>
    </row>
    <row r="475" spans="1:247" ht="38.25">
      <c r="A475" s="17" t="s">
        <v>3035</v>
      </c>
      <c r="B475" s="18" t="s">
        <v>2462</v>
      </c>
      <c r="C475" s="19" t="s">
        <v>2797</v>
      </c>
      <c r="D475" s="20" t="s">
        <v>3036</v>
      </c>
      <c r="E475" s="21" t="s">
        <v>3037</v>
      </c>
      <c r="F475" s="17" t="s">
        <v>388</v>
      </c>
      <c r="G475" s="22">
        <v>45200000</v>
      </c>
      <c r="H475" s="23" t="s">
        <v>1005</v>
      </c>
      <c r="I475" s="22" t="s">
        <v>2800</v>
      </c>
      <c r="J475" s="23" t="s">
        <v>3038</v>
      </c>
      <c r="K475" s="24"/>
      <c r="L475" s="25">
        <v>143000</v>
      </c>
      <c r="M475" s="26" t="s">
        <v>3039</v>
      </c>
      <c r="N475" s="27"/>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c r="FN475" s="28"/>
      <c r="FO475" s="28"/>
      <c r="FP475" s="28"/>
      <c r="FQ475" s="28"/>
      <c r="FR475" s="28"/>
      <c r="FS475" s="28"/>
      <c r="FT475" s="28"/>
      <c r="FU475" s="28"/>
      <c r="FV475" s="28"/>
      <c r="FW475" s="28"/>
      <c r="FX475" s="28"/>
      <c r="FY475" s="28"/>
      <c r="FZ475" s="28"/>
      <c r="GA475" s="28"/>
      <c r="GB475" s="28"/>
      <c r="GC475" s="28"/>
      <c r="GD475" s="28"/>
      <c r="GE475" s="28"/>
      <c r="GF475" s="28"/>
      <c r="GG475" s="28"/>
      <c r="GH475" s="28"/>
      <c r="GI475" s="28"/>
      <c r="GJ475" s="28"/>
      <c r="GK475" s="28"/>
      <c r="GL475" s="28"/>
      <c r="GM475" s="28"/>
      <c r="GN475" s="28"/>
      <c r="GO475" s="28"/>
      <c r="GP475" s="28"/>
      <c r="GQ475" s="28"/>
      <c r="GR475" s="28"/>
      <c r="GS475" s="28"/>
      <c r="GT475" s="28"/>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c r="HW475" s="28"/>
      <c r="HX475" s="28"/>
      <c r="HY475" s="28"/>
      <c r="HZ475" s="28"/>
      <c r="IA475" s="28"/>
      <c r="IB475" s="28"/>
      <c r="IC475" s="28"/>
      <c r="ID475" s="28"/>
      <c r="IE475" s="28"/>
      <c r="IF475" s="28"/>
      <c r="IG475" s="28"/>
      <c r="IH475" s="28"/>
      <c r="II475" s="28"/>
      <c r="IJ475" s="28"/>
      <c r="IK475" s="28"/>
      <c r="IL475" s="28"/>
      <c r="IM475" s="28"/>
    </row>
    <row r="476" spans="1:247" ht="51">
      <c r="A476" s="17" t="s">
        <v>3040</v>
      </c>
      <c r="B476" s="18" t="s">
        <v>2462</v>
      </c>
      <c r="C476" s="19" t="s">
        <v>1004</v>
      </c>
      <c r="D476" s="20" t="s">
        <v>1853</v>
      </c>
      <c r="E476" s="21" t="s">
        <v>1854</v>
      </c>
      <c r="F476" s="17" t="s">
        <v>388</v>
      </c>
      <c r="G476" s="22">
        <v>30100000</v>
      </c>
      <c r="H476" s="23" t="s">
        <v>638</v>
      </c>
      <c r="I476" s="22" t="s">
        <v>3041</v>
      </c>
      <c r="J476" s="23" t="s">
        <v>3042</v>
      </c>
      <c r="K476" s="24"/>
      <c r="L476" s="25">
        <v>8650</v>
      </c>
      <c r="M476" s="26" t="s">
        <v>3043</v>
      </c>
      <c r="N476" s="27"/>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row>
    <row r="477" spans="1:247" ht="38.25">
      <c r="A477" s="17" t="s">
        <v>3044</v>
      </c>
      <c r="B477" s="18" t="s">
        <v>2462</v>
      </c>
      <c r="C477" s="19" t="s">
        <v>1891</v>
      </c>
      <c r="D477" s="20" t="s">
        <v>1651</v>
      </c>
      <c r="E477" s="21" t="s">
        <v>1652</v>
      </c>
      <c r="F477" s="17" t="s">
        <v>388</v>
      </c>
      <c r="G477" s="22">
        <v>30200000</v>
      </c>
      <c r="H477" s="23" t="s">
        <v>653</v>
      </c>
      <c r="I477" s="22" t="s">
        <v>3045</v>
      </c>
      <c r="J477" s="23" t="s">
        <v>3046</v>
      </c>
      <c r="K477" s="24"/>
      <c r="L477" s="25">
        <v>52890</v>
      </c>
      <c r="M477" s="26" t="s">
        <v>3047</v>
      </c>
      <c r="N477" s="27"/>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c r="FI477" s="28"/>
      <c r="FJ477" s="28"/>
      <c r="FK477" s="28"/>
      <c r="FL477" s="28"/>
      <c r="FM477" s="28"/>
      <c r="FN477" s="28"/>
      <c r="FO477" s="28"/>
      <c r="FP477" s="28"/>
      <c r="FQ477" s="28"/>
      <c r="FR477" s="28"/>
      <c r="FS477" s="28"/>
      <c r="FT477" s="28"/>
      <c r="FU477" s="28"/>
      <c r="FV477" s="28"/>
      <c r="FW477" s="28"/>
      <c r="FX477" s="28"/>
      <c r="FY477" s="28"/>
      <c r="FZ477" s="28"/>
      <c r="GA477" s="28"/>
      <c r="GB477" s="28"/>
      <c r="GC477" s="28"/>
      <c r="GD477" s="28"/>
      <c r="GE477" s="28"/>
      <c r="GF477" s="28"/>
      <c r="GG477" s="28"/>
      <c r="GH477" s="28"/>
      <c r="GI477" s="28"/>
      <c r="GJ477" s="28"/>
      <c r="GK477" s="28"/>
      <c r="GL477" s="28"/>
      <c r="GM477" s="28"/>
      <c r="GN477" s="28"/>
      <c r="GO477" s="28"/>
      <c r="GP477" s="28"/>
      <c r="GQ477" s="28"/>
      <c r="GR477" s="28"/>
      <c r="GS477" s="28"/>
      <c r="GT477" s="28"/>
      <c r="GU477" s="28"/>
      <c r="GV477" s="28"/>
      <c r="GW477" s="28"/>
      <c r="GX477" s="28"/>
      <c r="GY477" s="28"/>
      <c r="GZ477" s="28"/>
      <c r="HA477" s="28"/>
      <c r="HB477" s="28"/>
      <c r="HC477" s="28"/>
      <c r="HD477" s="28"/>
      <c r="HE477" s="28"/>
      <c r="HF477" s="28"/>
      <c r="HG477" s="28"/>
      <c r="HH477" s="28"/>
      <c r="HI477" s="28"/>
      <c r="HJ477" s="28"/>
      <c r="HK477" s="28"/>
      <c r="HL477" s="28"/>
      <c r="HM477" s="28"/>
      <c r="HN477" s="28"/>
      <c r="HO477" s="28"/>
      <c r="HP477" s="28"/>
      <c r="HQ477" s="28"/>
      <c r="HR477" s="28"/>
      <c r="HS477" s="28"/>
      <c r="HT477" s="28"/>
      <c r="HU477" s="28"/>
      <c r="HV477" s="28"/>
      <c r="HW477" s="28"/>
      <c r="HX477" s="28"/>
      <c r="HY477" s="28"/>
      <c r="HZ477" s="28"/>
      <c r="IA477" s="28"/>
      <c r="IB477" s="28"/>
      <c r="IC477" s="28"/>
      <c r="ID477" s="28"/>
      <c r="IE477" s="28"/>
      <c r="IF477" s="28"/>
      <c r="IG477" s="28"/>
      <c r="IH477" s="28"/>
      <c r="II477" s="28"/>
      <c r="IJ477" s="28"/>
      <c r="IK477" s="28"/>
      <c r="IL477" s="28"/>
      <c r="IM477" s="28"/>
    </row>
    <row r="478" spans="1:247" ht="25.5">
      <c r="A478" s="17" t="s">
        <v>3048</v>
      </c>
      <c r="B478" s="18" t="s">
        <v>2462</v>
      </c>
      <c r="C478" s="19" t="s">
        <v>2923</v>
      </c>
      <c r="D478" s="20" t="s">
        <v>1911</v>
      </c>
      <c r="E478" s="21" t="s">
        <v>1912</v>
      </c>
      <c r="F478" s="17" t="s">
        <v>368</v>
      </c>
      <c r="G478" s="22">
        <v>158000001</v>
      </c>
      <c r="H478" s="23" t="s">
        <v>1541</v>
      </c>
      <c r="I478" s="22" t="s">
        <v>2448</v>
      </c>
      <c r="J478" s="23" t="s">
        <v>3049</v>
      </c>
      <c r="K478" s="24" t="s">
        <v>3050</v>
      </c>
      <c r="L478" s="25">
        <v>70</v>
      </c>
      <c r="M478" s="26"/>
      <c r="N478" s="27" t="s">
        <v>3051</v>
      </c>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row>
    <row r="479" spans="1:247" ht="25.5">
      <c r="A479" s="17" t="s">
        <v>3052</v>
      </c>
      <c r="B479" s="18" t="s">
        <v>2462</v>
      </c>
      <c r="C479" s="19" t="s">
        <v>2923</v>
      </c>
      <c r="D479" s="20" t="s">
        <v>2525</v>
      </c>
      <c r="E479" s="21" t="s">
        <v>1165</v>
      </c>
      <c r="F479" s="17" t="s">
        <v>368</v>
      </c>
      <c r="G479" s="22" t="s">
        <v>1782</v>
      </c>
      <c r="H479" s="23" t="s">
        <v>1166</v>
      </c>
      <c r="I479" s="22" t="s">
        <v>1167</v>
      </c>
      <c r="J479" s="23" t="s">
        <v>1406</v>
      </c>
      <c r="K479" s="24" t="s">
        <v>3053</v>
      </c>
      <c r="L479" s="25">
        <v>814</v>
      </c>
      <c r="M479" s="26"/>
      <c r="N479" s="27" t="s">
        <v>3054</v>
      </c>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c r="EP479" s="28"/>
      <c r="EQ479" s="28"/>
      <c r="ER479" s="28"/>
      <c r="ES479" s="28"/>
      <c r="ET479" s="28"/>
      <c r="EU479" s="28"/>
      <c r="EV479" s="28"/>
      <c r="EW479" s="28"/>
      <c r="EX479" s="28"/>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28"/>
      <c r="GC479" s="28"/>
      <c r="GD479" s="28"/>
      <c r="GE479" s="28"/>
      <c r="GF479" s="28"/>
      <c r="GG479" s="28"/>
      <c r="GH479" s="28"/>
      <c r="GI479" s="28"/>
      <c r="GJ479" s="28"/>
      <c r="GK479" s="28"/>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28"/>
      <c r="IF479" s="28"/>
      <c r="IG479" s="28"/>
      <c r="IH479" s="28"/>
      <c r="II479" s="28"/>
      <c r="IJ479" s="28"/>
      <c r="IK479" s="28"/>
      <c r="IL479" s="28"/>
      <c r="IM479" s="28"/>
    </row>
    <row r="480" spans="1:247" ht="51">
      <c r="A480" s="17" t="s">
        <v>3055</v>
      </c>
      <c r="B480" s="18" t="s">
        <v>3056</v>
      </c>
      <c r="C480" s="19" t="s">
        <v>396</v>
      </c>
      <c r="D480" s="20" t="s">
        <v>1748</v>
      </c>
      <c r="E480" s="21" t="s">
        <v>1749</v>
      </c>
      <c r="F480" s="17" t="s">
        <v>369</v>
      </c>
      <c r="G480" s="22">
        <v>33700000</v>
      </c>
      <c r="H480" s="23" t="s">
        <v>1750</v>
      </c>
      <c r="I480" s="22" t="s">
        <v>3057</v>
      </c>
      <c r="J480" s="23" t="s">
        <v>3058</v>
      </c>
      <c r="K480" s="24"/>
      <c r="L480" s="25">
        <v>53400</v>
      </c>
      <c r="M480" s="26" t="s">
        <v>3059</v>
      </c>
      <c r="N480" s="27"/>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28"/>
      <c r="GC480" s="28"/>
      <c r="GD480" s="28"/>
      <c r="GE480" s="28"/>
      <c r="GF480" s="28"/>
      <c r="GG480" s="28"/>
      <c r="GH480" s="28"/>
      <c r="GI480" s="28"/>
      <c r="GJ480" s="28"/>
      <c r="GK480" s="28"/>
      <c r="GL480" s="28"/>
      <c r="GM480" s="28"/>
      <c r="GN480" s="28"/>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28"/>
      <c r="IF480" s="28"/>
      <c r="IG480" s="28"/>
      <c r="IH480" s="28"/>
      <c r="II480" s="28"/>
      <c r="IJ480" s="28"/>
      <c r="IK480" s="28"/>
      <c r="IL480" s="28"/>
      <c r="IM480" s="28"/>
    </row>
    <row r="481" spans="1:247" ht="25.5">
      <c r="A481" s="17" t="s">
        <v>3060</v>
      </c>
      <c r="B481" s="18" t="s">
        <v>3061</v>
      </c>
      <c r="C481" s="19" t="s">
        <v>2176</v>
      </c>
      <c r="D481" s="20" t="s">
        <v>3062</v>
      </c>
      <c r="E481" s="21" t="s">
        <v>3063</v>
      </c>
      <c r="F481" s="17" t="s">
        <v>388</v>
      </c>
      <c r="G481" s="22">
        <v>45400000</v>
      </c>
      <c r="H481" s="23" t="s">
        <v>861</v>
      </c>
      <c r="I481" s="22">
        <v>45453000</v>
      </c>
      <c r="J481" s="23" t="s">
        <v>2956</v>
      </c>
      <c r="K481" s="24"/>
      <c r="L481" s="25">
        <v>137957.59</v>
      </c>
      <c r="M481" s="26" t="s">
        <v>3064</v>
      </c>
      <c r="N481" s="27"/>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28"/>
      <c r="GC481" s="28"/>
      <c r="GD481" s="28"/>
      <c r="GE481" s="28"/>
      <c r="GF481" s="28"/>
      <c r="GG481" s="28"/>
      <c r="GH481" s="28"/>
      <c r="GI481" s="28"/>
      <c r="GJ481" s="28"/>
      <c r="GK481" s="28"/>
      <c r="GL481" s="28"/>
      <c r="GM481" s="28"/>
      <c r="GN481" s="28"/>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28"/>
      <c r="HM481" s="28"/>
      <c r="HN481" s="28"/>
      <c r="HO481" s="28"/>
      <c r="HP481" s="28"/>
      <c r="HQ481" s="28"/>
      <c r="HR481" s="28"/>
      <c r="HS481" s="28"/>
      <c r="HT481" s="28"/>
      <c r="HU481" s="28"/>
      <c r="HV481" s="28"/>
      <c r="HW481" s="28"/>
      <c r="HX481" s="28"/>
      <c r="HY481" s="28"/>
      <c r="HZ481" s="28"/>
      <c r="IA481" s="28"/>
      <c r="IB481" s="28"/>
      <c r="IC481" s="28"/>
      <c r="ID481" s="28"/>
      <c r="IE481" s="28"/>
      <c r="IF481" s="28"/>
      <c r="IG481" s="28"/>
      <c r="IH481" s="28"/>
      <c r="II481" s="28"/>
      <c r="IJ481" s="28"/>
      <c r="IK481" s="28"/>
      <c r="IL481" s="28"/>
      <c r="IM481" s="28"/>
    </row>
    <row r="482" spans="1:247" ht="25.5">
      <c r="A482" s="17" t="s">
        <v>3065</v>
      </c>
      <c r="B482" s="18" t="s">
        <v>3061</v>
      </c>
      <c r="C482" s="19" t="s">
        <v>2976</v>
      </c>
      <c r="D482" s="20" t="s">
        <v>2977</v>
      </c>
      <c r="E482" s="21" t="s">
        <v>2978</v>
      </c>
      <c r="F482" s="17" t="s">
        <v>388</v>
      </c>
      <c r="G482" s="22">
        <v>45400000</v>
      </c>
      <c r="H482" s="23" t="s">
        <v>861</v>
      </c>
      <c r="I482" s="22">
        <v>45453000</v>
      </c>
      <c r="J482" s="23" t="s">
        <v>2956</v>
      </c>
      <c r="K482" s="24"/>
      <c r="L482" s="25">
        <v>63880.63</v>
      </c>
      <c r="M482" s="26" t="s">
        <v>3066</v>
      </c>
      <c r="N482" s="27"/>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c r="DX482" s="28"/>
      <c r="DY482" s="28"/>
      <c r="DZ482" s="28"/>
      <c r="EA482" s="28"/>
      <c r="EB482" s="28"/>
      <c r="EC482" s="28"/>
      <c r="ED482" s="28"/>
      <c r="EE482" s="28"/>
      <c r="EF482" s="28"/>
      <c r="EG482" s="28"/>
      <c r="EH482" s="28"/>
      <c r="EI482" s="28"/>
      <c r="EJ482" s="28"/>
      <c r="EK482" s="28"/>
      <c r="EL482" s="28"/>
      <c r="EM482" s="28"/>
      <c r="EN482" s="28"/>
      <c r="EO482" s="28"/>
      <c r="EP482" s="28"/>
      <c r="EQ482" s="28"/>
      <c r="ER482" s="28"/>
      <c r="ES482" s="28"/>
      <c r="ET482" s="28"/>
      <c r="EU482" s="28"/>
      <c r="EV482" s="28"/>
      <c r="EW482" s="28"/>
      <c r="EX482" s="28"/>
      <c r="EY482" s="28"/>
      <c r="EZ482" s="28"/>
      <c r="FA482" s="28"/>
      <c r="FB482" s="28"/>
      <c r="FC482" s="28"/>
      <c r="FD482" s="28"/>
      <c r="FE482" s="28"/>
      <c r="FF482" s="28"/>
      <c r="FG482" s="28"/>
      <c r="FH482" s="28"/>
      <c r="FI482" s="28"/>
      <c r="FJ482" s="28"/>
      <c r="FK482" s="28"/>
      <c r="FL482" s="28"/>
      <c r="FM482" s="28"/>
      <c r="FN482" s="28"/>
      <c r="FO482" s="28"/>
      <c r="FP482" s="28"/>
      <c r="FQ482" s="28"/>
      <c r="FR482" s="28"/>
      <c r="FS482" s="28"/>
      <c r="FT482" s="28"/>
      <c r="FU482" s="28"/>
      <c r="FV482" s="28"/>
      <c r="FW482" s="28"/>
      <c r="FX482" s="28"/>
      <c r="FY482" s="28"/>
      <c r="FZ482" s="28"/>
      <c r="GA482" s="28"/>
      <c r="GB482" s="28"/>
      <c r="GC482" s="28"/>
      <c r="GD482" s="28"/>
      <c r="GE482" s="28"/>
      <c r="GF482" s="28"/>
      <c r="GG482" s="28"/>
      <c r="GH482" s="28"/>
      <c r="GI482" s="28"/>
      <c r="GJ482" s="28"/>
      <c r="GK482" s="28"/>
      <c r="GL482" s="28"/>
      <c r="GM482" s="28"/>
      <c r="GN482" s="28"/>
      <c r="GO482" s="28"/>
      <c r="GP482" s="28"/>
      <c r="GQ482" s="28"/>
      <c r="GR482" s="28"/>
      <c r="GS482" s="28"/>
      <c r="GT482" s="28"/>
      <c r="GU482" s="28"/>
      <c r="GV482" s="28"/>
      <c r="GW482" s="28"/>
      <c r="GX482" s="28"/>
      <c r="GY482" s="28"/>
      <c r="GZ482" s="28"/>
      <c r="HA482" s="28"/>
      <c r="HB482" s="28"/>
      <c r="HC482" s="28"/>
      <c r="HD482" s="28"/>
      <c r="HE482" s="28"/>
      <c r="HF482" s="28"/>
      <c r="HG482" s="28"/>
      <c r="HH482" s="28"/>
      <c r="HI482" s="28"/>
      <c r="HJ482" s="28"/>
      <c r="HK482" s="28"/>
      <c r="HL482" s="28"/>
      <c r="HM482" s="28"/>
      <c r="HN482" s="28"/>
      <c r="HO482" s="28"/>
      <c r="HP482" s="28"/>
      <c r="HQ482" s="28"/>
      <c r="HR482" s="28"/>
      <c r="HS482" s="28"/>
      <c r="HT482" s="28"/>
      <c r="HU482" s="28"/>
      <c r="HV482" s="28"/>
      <c r="HW482" s="28"/>
      <c r="HX482" s="28"/>
      <c r="HY482" s="28"/>
      <c r="HZ482" s="28"/>
      <c r="IA482" s="28"/>
      <c r="IB482" s="28"/>
      <c r="IC482" s="28"/>
      <c r="ID482" s="28"/>
      <c r="IE482" s="28"/>
      <c r="IF482" s="28"/>
      <c r="IG482" s="28"/>
      <c r="IH482" s="28"/>
      <c r="II482" s="28"/>
      <c r="IJ482" s="28"/>
      <c r="IK482" s="28"/>
      <c r="IL482" s="28"/>
      <c r="IM482" s="28"/>
    </row>
    <row r="483" spans="1:247" ht="38.25">
      <c r="A483" s="17" t="s">
        <v>3067</v>
      </c>
      <c r="B483" s="18" t="s">
        <v>3061</v>
      </c>
      <c r="C483" s="19" t="s">
        <v>3068</v>
      </c>
      <c r="D483" s="20" t="s">
        <v>391</v>
      </c>
      <c r="E483" s="21" t="s">
        <v>392</v>
      </c>
      <c r="F483" s="17" t="s">
        <v>388</v>
      </c>
      <c r="G483" s="22">
        <v>45200000</v>
      </c>
      <c r="H483" s="23" t="s">
        <v>1005</v>
      </c>
      <c r="I483" s="22" t="s">
        <v>3069</v>
      </c>
      <c r="J483" s="23" t="s">
        <v>3070</v>
      </c>
      <c r="K483" s="24"/>
      <c r="L483" s="25">
        <v>67641.27</v>
      </c>
      <c r="M483" s="26" t="s">
        <v>3071</v>
      </c>
      <c r="N483" s="27"/>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c r="EP483" s="28"/>
      <c r="EQ483" s="28"/>
      <c r="ER483" s="28"/>
      <c r="ES483" s="28"/>
      <c r="ET483" s="28"/>
      <c r="EU483" s="28"/>
      <c r="EV483" s="28"/>
      <c r="EW483" s="28"/>
      <c r="EX483" s="28"/>
      <c r="EY483" s="28"/>
      <c r="EZ483" s="28"/>
      <c r="FA483" s="28"/>
      <c r="FB483" s="28"/>
      <c r="FC483" s="28"/>
      <c r="FD483" s="28"/>
      <c r="FE483" s="28"/>
      <c r="FF483" s="28"/>
      <c r="FG483" s="28"/>
      <c r="FH483" s="28"/>
      <c r="FI483" s="28"/>
      <c r="FJ483" s="28"/>
      <c r="FK483" s="28"/>
      <c r="FL483" s="28"/>
      <c r="FM483" s="28"/>
      <c r="FN483" s="28"/>
      <c r="FO483" s="28"/>
      <c r="FP483" s="28"/>
      <c r="FQ483" s="28"/>
      <c r="FR483" s="28"/>
      <c r="FS483" s="28"/>
      <c r="FT483" s="28"/>
      <c r="FU483" s="28"/>
      <c r="FV483" s="28"/>
      <c r="FW483" s="28"/>
      <c r="FX483" s="28"/>
      <c r="FY483" s="28"/>
      <c r="FZ483" s="28"/>
      <c r="GA483" s="28"/>
      <c r="GB483" s="28"/>
      <c r="GC483" s="28"/>
      <c r="GD483" s="28"/>
      <c r="GE483" s="28"/>
      <c r="GF483" s="28"/>
      <c r="GG483" s="28"/>
      <c r="GH483" s="28"/>
      <c r="GI483" s="28"/>
      <c r="GJ483" s="28"/>
      <c r="GK483" s="28"/>
      <c r="GL483" s="28"/>
      <c r="GM483" s="28"/>
      <c r="GN483" s="28"/>
      <c r="GO483" s="28"/>
      <c r="GP483" s="28"/>
      <c r="GQ483" s="28"/>
      <c r="GR483" s="28"/>
      <c r="GS483" s="28"/>
      <c r="GT483" s="28"/>
      <c r="GU483" s="28"/>
      <c r="GV483" s="28"/>
      <c r="GW483" s="28"/>
      <c r="GX483" s="28"/>
      <c r="GY483" s="28"/>
      <c r="GZ483" s="28"/>
      <c r="HA483" s="28"/>
      <c r="HB483" s="28"/>
      <c r="HC483" s="28"/>
      <c r="HD483" s="28"/>
      <c r="HE483" s="28"/>
      <c r="HF483" s="28"/>
      <c r="HG483" s="28"/>
      <c r="HH483" s="28"/>
      <c r="HI483" s="28"/>
      <c r="HJ483" s="28"/>
      <c r="HK483" s="28"/>
      <c r="HL483" s="28"/>
      <c r="HM483" s="28"/>
      <c r="HN483" s="28"/>
      <c r="HO483" s="28"/>
      <c r="HP483" s="28"/>
      <c r="HQ483" s="28"/>
      <c r="HR483" s="28"/>
      <c r="HS483" s="28"/>
      <c r="HT483" s="28"/>
      <c r="HU483" s="28"/>
      <c r="HV483" s="28"/>
      <c r="HW483" s="28"/>
      <c r="HX483" s="28"/>
      <c r="HY483" s="28"/>
      <c r="HZ483" s="28"/>
      <c r="IA483" s="28"/>
      <c r="IB483" s="28"/>
      <c r="IC483" s="28"/>
      <c r="ID483" s="28"/>
      <c r="IE483" s="28"/>
      <c r="IF483" s="28"/>
      <c r="IG483" s="28"/>
      <c r="IH483" s="28"/>
      <c r="II483" s="28"/>
      <c r="IJ483" s="28"/>
      <c r="IK483" s="28"/>
      <c r="IL483" s="28"/>
      <c r="IM483" s="28"/>
    </row>
    <row r="484" spans="1:247" ht="25.5">
      <c r="A484" s="17" t="s">
        <v>3072</v>
      </c>
      <c r="B484" s="18" t="s">
        <v>2453</v>
      </c>
      <c r="C484" s="19" t="s">
        <v>396</v>
      </c>
      <c r="D484" s="20" t="s">
        <v>3019</v>
      </c>
      <c r="E484" s="21" t="s">
        <v>1431</v>
      </c>
      <c r="F484" s="17" t="s">
        <v>388</v>
      </c>
      <c r="G484" s="22">
        <v>30200000</v>
      </c>
      <c r="H484" s="23" t="s">
        <v>653</v>
      </c>
      <c r="I484" s="22" t="s">
        <v>2401</v>
      </c>
      <c r="J484" s="23" t="s">
        <v>3020</v>
      </c>
      <c r="K484" s="24" t="s">
        <v>3073</v>
      </c>
      <c r="L484" s="25">
        <v>112200</v>
      </c>
      <c r="M484" s="26" t="s">
        <v>3074</v>
      </c>
      <c r="N484" s="27"/>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c r="EP484" s="28"/>
      <c r="EQ484" s="28"/>
      <c r="ER484" s="28"/>
      <c r="ES484" s="28"/>
      <c r="ET484" s="28"/>
      <c r="EU484" s="28"/>
      <c r="EV484" s="28"/>
      <c r="EW484" s="28"/>
      <c r="EX484" s="28"/>
      <c r="EY484" s="28"/>
      <c r="EZ484" s="28"/>
      <c r="FA484" s="28"/>
      <c r="FB484" s="28"/>
      <c r="FC484" s="28"/>
      <c r="FD484" s="28"/>
      <c r="FE484" s="28"/>
      <c r="FF484" s="28"/>
      <c r="FG484" s="28"/>
      <c r="FH484" s="28"/>
      <c r="FI484" s="28"/>
      <c r="FJ484" s="28"/>
      <c r="FK484" s="28"/>
      <c r="FL484" s="28"/>
      <c r="FM484" s="28"/>
      <c r="FN484" s="28"/>
      <c r="FO484" s="28"/>
      <c r="FP484" s="28"/>
      <c r="FQ484" s="28"/>
      <c r="FR484" s="28"/>
      <c r="FS484" s="28"/>
      <c r="FT484" s="28"/>
      <c r="FU484" s="28"/>
      <c r="FV484" s="28"/>
      <c r="FW484" s="28"/>
      <c r="FX484" s="28"/>
      <c r="FY484" s="28"/>
      <c r="FZ484" s="28"/>
      <c r="GA484" s="28"/>
      <c r="GB484" s="28"/>
      <c r="GC484" s="28"/>
      <c r="GD484" s="28"/>
      <c r="GE484" s="28"/>
      <c r="GF484" s="28"/>
      <c r="GG484" s="28"/>
      <c r="GH484" s="28"/>
      <c r="GI484" s="28"/>
      <c r="GJ484" s="28"/>
      <c r="GK484" s="28"/>
      <c r="GL484" s="28"/>
      <c r="GM484" s="28"/>
      <c r="GN484" s="28"/>
      <c r="GO484" s="28"/>
      <c r="GP484" s="28"/>
      <c r="GQ484" s="28"/>
      <c r="GR484" s="28"/>
      <c r="GS484" s="28"/>
      <c r="GT484" s="28"/>
      <c r="GU484" s="28"/>
      <c r="GV484" s="28"/>
      <c r="GW484" s="28"/>
      <c r="GX484" s="28"/>
      <c r="GY484" s="28"/>
      <c r="GZ484" s="28"/>
      <c r="HA484" s="28"/>
      <c r="HB484" s="28"/>
      <c r="HC484" s="28"/>
      <c r="HD484" s="28"/>
      <c r="HE484" s="28"/>
      <c r="HF484" s="28"/>
      <c r="HG484" s="28"/>
      <c r="HH484" s="28"/>
      <c r="HI484" s="28"/>
      <c r="HJ484" s="28"/>
      <c r="HK484" s="28"/>
      <c r="HL484" s="28"/>
      <c r="HM484" s="28"/>
      <c r="HN484" s="28"/>
      <c r="HO484" s="28"/>
      <c r="HP484" s="28"/>
      <c r="HQ484" s="28"/>
      <c r="HR484" s="28"/>
      <c r="HS484" s="28"/>
      <c r="HT484" s="28"/>
      <c r="HU484" s="28"/>
      <c r="HV484" s="28"/>
      <c r="HW484" s="28"/>
      <c r="HX484" s="28"/>
      <c r="HY484" s="28"/>
      <c r="HZ484" s="28"/>
      <c r="IA484" s="28"/>
      <c r="IB484" s="28"/>
      <c r="IC484" s="28"/>
      <c r="ID484" s="28"/>
      <c r="IE484" s="28"/>
      <c r="IF484" s="28"/>
      <c r="IG484" s="28"/>
      <c r="IH484" s="28"/>
      <c r="II484" s="28"/>
      <c r="IJ484" s="28"/>
      <c r="IK484" s="28"/>
      <c r="IL484" s="28"/>
      <c r="IM484" s="28"/>
    </row>
    <row r="485" spans="1:247" ht="25.5">
      <c r="A485" s="17" t="s">
        <v>3075</v>
      </c>
      <c r="B485" s="18" t="s">
        <v>2453</v>
      </c>
      <c r="C485" s="19" t="s">
        <v>2176</v>
      </c>
      <c r="D485" s="20" t="s">
        <v>2040</v>
      </c>
      <c r="E485" s="21" t="s">
        <v>2041</v>
      </c>
      <c r="F485" s="17" t="s">
        <v>388</v>
      </c>
      <c r="G485" s="22">
        <v>44200000</v>
      </c>
      <c r="H485" s="23" t="s">
        <v>3076</v>
      </c>
      <c r="I485" s="22" t="s">
        <v>3077</v>
      </c>
      <c r="J485" s="23" t="s">
        <v>3078</v>
      </c>
      <c r="K485" s="24" t="s">
        <v>1923</v>
      </c>
      <c r="L485" s="25">
        <v>24288</v>
      </c>
      <c r="M485" s="26" t="s">
        <v>3079</v>
      </c>
      <c r="N485" s="27"/>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c r="EP485" s="28"/>
      <c r="EQ485" s="28"/>
      <c r="ER485" s="28"/>
      <c r="ES485" s="28"/>
      <c r="ET485" s="28"/>
      <c r="EU485" s="28"/>
      <c r="EV485" s="28"/>
      <c r="EW485" s="28"/>
      <c r="EX485" s="28"/>
      <c r="EY485" s="28"/>
      <c r="EZ485" s="28"/>
      <c r="FA485" s="28"/>
      <c r="FB485" s="28"/>
      <c r="FC485" s="28"/>
      <c r="FD485" s="28"/>
      <c r="FE485" s="28"/>
      <c r="FF485" s="28"/>
      <c r="FG485" s="28"/>
      <c r="FH485" s="28"/>
      <c r="FI485" s="28"/>
      <c r="FJ485" s="28"/>
      <c r="FK485" s="28"/>
      <c r="FL485" s="28"/>
      <c r="FM485" s="28"/>
      <c r="FN485" s="28"/>
      <c r="FO485" s="28"/>
      <c r="FP485" s="28"/>
      <c r="FQ485" s="28"/>
      <c r="FR485" s="28"/>
      <c r="FS485" s="28"/>
      <c r="FT485" s="28"/>
      <c r="FU485" s="28"/>
      <c r="FV485" s="28"/>
      <c r="FW485" s="28"/>
      <c r="FX485" s="28"/>
      <c r="FY485" s="28"/>
      <c r="FZ485" s="28"/>
      <c r="GA485" s="28"/>
      <c r="GB485" s="28"/>
      <c r="GC485" s="28"/>
      <c r="GD485" s="28"/>
      <c r="GE485" s="28"/>
      <c r="GF485" s="28"/>
      <c r="GG485" s="28"/>
      <c r="GH485" s="28"/>
      <c r="GI485" s="28"/>
      <c r="GJ485" s="28"/>
      <c r="GK485" s="28"/>
      <c r="GL485" s="28"/>
      <c r="GM485" s="28"/>
      <c r="GN485" s="28"/>
      <c r="GO485" s="28"/>
      <c r="GP485" s="28"/>
      <c r="GQ485" s="28"/>
      <c r="GR485" s="28"/>
      <c r="GS485" s="28"/>
      <c r="GT485" s="28"/>
      <c r="GU485" s="28"/>
      <c r="GV485" s="28"/>
      <c r="GW485" s="28"/>
      <c r="GX485" s="28"/>
      <c r="GY485" s="28"/>
      <c r="GZ485" s="28"/>
      <c r="HA485" s="28"/>
      <c r="HB485" s="28"/>
      <c r="HC485" s="28"/>
      <c r="HD485" s="28"/>
      <c r="HE485" s="28"/>
      <c r="HF485" s="28"/>
      <c r="HG485" s="28"/>
      <c r="HH485" s="28"/>
      <c r="HI485" s="28"/>
      <c r="HJ485" s="28"/>
      <c r="HK485" s="28"/>
      <c r="HL485" s="28"/>
      <c r="HM485" s="28"/>
      <c r="HN485" s="28"/>
      <c r="HO485" s="28"/>
      <c r="HP485" s="28"/>
      <c r="HQ485" s="28"/>
      <c r="HR485" s="28"/>
      <c r="HS485" s="28"/>
      <c r="HT485" s="28"/>
      <c r="HU485" s="28"/>
      <c r="HV485" s="28"/>
      <c r="HW485" s="28"/>
      <c r="HX485" s="28"/>
      <c r="HY485" s="28"/>
      <c r="HZ485" s="28"/>
      <c r="IA485" s="28"/>
      <c r="IB485" s="28"/>
      <c r="IC485" s="28"/>
      <c r="ID485" s="28"/>
      <c r="IE485" s="28"/>
      <c r="IF485" s="28"/>
      <c r="IG485" s="28"/>
      <c r="IH485" s="28"/>
      <c r="II485" s="28"/>
      <c r="IJ485" s="28"/>
      <c r="IK485" s="28"/>
      <c r="IL485" s="28"/>
      <c r="IM485" s="28"/>
    </row>
    <row r="486" spans="1:247" ht="38.25">
      <c r="A486" s="17" t="s">
        <v>3080</v>
      </c>
      <c r="B486" s="18" t="s">
        <v>2453</v>
      </c>
      <c r="C486" s="19" t="s">
        <v>396</v>
      </c>
      <c r="D486" s="20" t="s">
        <v>2716</v>
      </c>
      <c r="E486" s="21" t="s">
        <v>2717</v>
      </c>
      <c r="F486" s="17" t="s">
        <v>369</v>
      </c>
      <c r="G486" s="22">
        <v>32400000</v>
      </c>
      <c r="H486" s="23" t="s">
        <v>2782</v>
      </c>
      <c r="I486" s="22" t="s">
        <v>3081</v>
      </c>
      <c r="J486" s="23" t="s">
        <v>3082</v>
      </c>
      <c r="K486" s="24"/>
      <c r="L486" s="25">
        <v>1204</v>
      </c>
      <c r="M486" s="26" t="s">
        <v>3083</v>
      </c>
      <c r="N486" s="27"/>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8"/>
      <c r="FJ486" s="28"/>
      <c r="FK486" s="28"/>
      <c r="FL486" s="28"/>
      <c r="FM486" s="28"/>
      <c r="FN486" s="28"/>
      <c r="FO486" s="28"/>
      <c r="FP486" s="28"/>
      <c r="FQ486" s="28"/>
      <c r="FR486" s="28"/>
      <c r="FS486" s="28"/>
      <c r="FT486" s="28"/>
      <c r="FU486" s="28"/>
      <c r="FV486" s="28"/>
      <c r="FW486" s="28"/>
      <c r="FX486" s="28"/>
      <c r="FY486" s="28"/>
      <c r="FZ486" s="28"/>
      <c r="GA486" s="28"/>
      <c r="GB486" s="28"/>
      <c r="GC486" s="28"/>
      <c r="GD486" s="28"/>
      <c r="GE486" s="28"/>
      <c r="GF486" s="28"/>
      <c r="GG486" s="28"/>
      <c r="GH486" s="28"/>
      <c r="GI486" s="28"/>
      <c r="GJ486" s="28"/>
      <c r="GK486" s="28"/>
      <c r="GL486" s="28"/>
      <c r="GM486" s="28"/>
      <c r="GN486" s="28"/>
      <c r="GO486" s="28"/>
      <c r="GP486" s="28"/>
      <c r="GQ486" s="28"/>
      <c r="GR486" s="28"/>
      <c r="GS486" s="28"/>
      <c r="GT486" s="28"/>
      <c r="GU486" s="28"/>
      <c r="GV486" s="28"/>
      <c r="GW486" s="28"/>
      <c r="GX486" s="28"/>
      <c r="GY486" s="28"/>
      <c r="GZ486" s="28"/>
      <c r="HA486" s="28"/>
      <c r="HB486" s="28"/>
      <c r="HC486" s="28"/>
      <c r="HD486" s="28"/>
      <c r="HE486" s="28"/>
      <c r="HF486" s="28"/>
      <c r="HG486" s="28"/>
      <c r="HH486" s="28"/>
      <c r="HI486" s="28"/>
      <c r="HJ486" s="28"/>
      <c r="HK486" s="28"/>
      <c r="HL486" s="28"/>
      <c r="HM486" s="28"/>
      <c r="HN486" s="28"/>
      <c r="HO486" s="28"/>
      <c r="HP486" s="28"/>
      <c r="HQ486" s="28"/>
      <c r="HR486" s="28"/>
      <c r="HS486" s="28"/>
      <c r="HT486" s="28"/>
      <c r="HU486" s="28"/>
      <c r="HV486" s="28"/>
      <c r="HW486" s="28"/>
      <c r="HX486" s="28"/>
      <c r="HY486" s="28"/>
      <c r="HZ486" s="28"/>
      <c r="IA486" s="28"/>
      <c r="IB486" s="28"/>
      <c r="IC486" s="28"/>
      <c r="ID486" s="28"/>
      <c r="IE486" s="28"/>
      <c r="IF486" s="28"/>
      <c r="IG486" s="28"/>
      <c r="IH486" s="28"/>
      <c r="II486" s="28"/>
      <c r="IJ486" s="28"/>
      <c r="IK486" s="28"/>
      <c r="IL486" s="28"/>
      <c r="IM486" s="28"/>
    </row>
    <row r="487" spans="1:247" ht="38.25">
      <c r="A487" s="17" t="s">
        <v>3084</v>
      </c>
      <c r="B487" s="18" t="s">
        <v>2453</v>
      </c>
      <c r="C487" s="19" t="s">
        <v>396</v>
      </c>
      <c r="D487" s="20" t="s">
        <v>3085</v>
      </c>
      <c r="E487" s="21" t="s">
        <v>3086</v>
      </c>
      <c r="F487" s="17" t="s">
        <v>369</v>
      </c>
      <c r="G487" s="22">
        <v>22400000</v>
      </c>
      <c r="H487" s="23" t="s">
        <v>453</v>
      </c>
      <c r="I487" s="22">
        <v>22459100</v>
      </c>
      <c r="J487" s="23" t="s">
        <v>455</v>
      </c>
      <c r="K487" s="24" t="s">
        <v>3087</v>
      </c>
      <c r="L487" s="25">
        <v>1824</v>
      </c>
      <c r="M487" s="26" t="s">
        <v>3088</v>
      </c>
      <c r="N487" s="27"/>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c r="EV487" s="28"/>
      <c r="EW487" s="28"/>
      <c r="EX487" s="28"/>
      <c r="EY487" s="28"/>
      <c r="EZ487" s="28"/>
      <c r="FA487" s="28"/>
      <c r="FB487" s="28"/>
      <c r="FC487" s="28"/>
      <c r="FD487" s="28"/>
      <c r="FE487" s="28"/>
      <c r="FF487" s="28"/>
      <c r="FG487" s="28"/>
      <c r="FH487" s="28"/>
      <c r="FI487" s="28"/>
      <c r="FJ487" s="28"/>
      <c r="FK487" s="28"/>
      <c r="FL487" s="28"/>
      <c r="FM487" s="28"/>
      <c r="FN487" s="28"/>
      <c r="FO487" s="28"/>
      <c r="FP487" s="28"/>
      <c r="FQ487" s="28"/>
      <c r="FR487" s="28"/>
      <c r="FS487" s="28"/>
      <c r="FT487" s="28"/>
      <c r="FU487" s="28"/>
      <c r="FV487" s="28"/>
      <c r="FW487" s="28"/>
      <c r="FX487" s="28"/>
      <c r="FY487" s="28"/>
      <c r="FZ487" s="28"/>
      <c r="GA487" s="28"/>
      <c r="GB487" s="28"/>
      <c r="GC487" s="28"/>
      <c r="GD487" s="28"/>
      <c r="GE487" s="28"/>
      <c r="GF487" s="28"/>
      <c r="GG487" s="28"/>
      <c r="GH487" s="28"/>
      <c r="GI487" s="28"/>
      <c r="GJ487" s="28"/>
      <c r="GK487" s="28"/>
      <c r="GL487" s="28"/>
      <c r="GM487" s="28"/>
      <c r="GN487" s="28"/>
      <c r="GO487" s="28"/>
      <c r="GP487" s="28"/>
      <c r="GQ487" s="28"/>
      <c r="GR487" s="28"/>
      <c r="GS487" s="28"/>
      <c r="GT487" s="28"/>
      <c r="GU487" s="28"/>
      <c r="GV487" s="28"/>
      <c r="GW487" s="28"/>
      <c r="GX487" s="28"/>
      <c r="GY487" s="28"/>
      <c r="GZ487" s="28"/>
      <c r="HA487" s="28"/>
      <c r="HB487" s="28"/>
      <c r="HC487" s="28"/>
      <c r="HD487" s="28"/>
      <c r="HE487" s="28"/>
      <c r="HF487" s="28"/>
      <c r="HG487" s="28"/>
      <c r="HH487" s="28"/>
      <c r="HI487" s="28"/>
      <c r="HJ487" s="28"/>
      <c r="HK487" s="28"/>
      <c r="HL487" s="28"/>
      <c r="HM487" s="28"/>
      <c r="HN487" s="28"/>
      <c r="HO487" s="28"/>
      <c r="HP487" s="28"/>
      <c r="HQ487" s="28"/>
      <c r="HR487" s="28"/>
      <c r="HS487" s="28"/>
      <c r="HT487" s="28"/>
      <c r="HU487" s="28"/>
      <c r="HV487" s="28"/>
      <c r="HW487" s="28"/>
      <c r="HX487" s="28"/>
      <c r="HY487" s="28"/>
      <c r="HZ487" s="28"/>
      <c r="IA487" s="28"/>
      <c r="IB487" s="28"/>
      <c r="IC487" s="28"/>
      <c r="ID487" s="28"/>
      <c r="IE487" s="28"/>
      <c r="IF487" s="28"/>
      <c r="IG487" s="28"/>
      <c r="IH487" s="28"/>
      <c r="II487" s="28"/>
      <c r="IJ487" s="28"/>
      <c r="IK487" s="28"/>
      <c r="IL487" s="28"/>
      <c r="IM487" s="28"/>
    </row>
    <row r="488" spans="1:247" ht="51">
      <c r="A488" s="17" t="s">
        <v>3089</v>
      </c>
      <c r="B488" s="18" t="s">
        <v>2453</v>
      </c>
      <c r="C488" s="19" t="s">
        <v>396</v>
      </c>
      <c r="D488" s="20" t="s">
        <v>3090</v>
      </c>
      <c r="E488" s="21" t="s">
        <v>3091</v>
      </c>
      <c r="F488" s="17" t="s">
        <v>388</v>
      </c>
      <c r="G488" s="22">
        <v>45300000</v>
      </c>
      <c r="H488" s="23" t="s">
        <v>509</v>
      </c>
      <c r="I488" s="22" t="s">
        <v>3092</v>
      </c>
      <c r="J488" s="23" t="s">
        <v>3093</v>
      </c>
      <c r="K488" s="24"/>
      <c r="L488" s="25">
        <v>1851.11</v>
      </c>
      <c r="M488" s="26" t="s">
        <v>3094</v>
      </c>
      <c r="N488" s="27"/>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c r="EP488" s="28"/>
      <c r="EQ488" s="28"/>
      <c r="ER488" s="28"/>
      <c r="ES488" s="28"/>
      <c r="ET488" s="28"/>
      <c r="EU488" s="28"/>
      <c r="EV488" s="28"/>
      <c r="EW488" s="28"/>
      <c r="EX488" s="28"/>
      <c r="EY488" s="28"/>
      <c r="EZ488" s="28"/>
      <c r="FA488" s="28"/>
      <c r="FB488" s="28"/>
      <c r="FC488" s="28"/>
      <c r="FD488" s="28"/>
      <c r="FE488" s="28"/>
      <c r="FF488" s="28"/>
      <c r="FG488" s="28"/>
      <c r="FH488" s="28"/>
      <c r="FI488" s="28"/>
      <c r="FJ488" s="28"/>
      <c r="FK488" s="28"/>
      <c r="FL488" s="28"/>
      <c r="FM488" s="28"/>
      <c r="FN488" s="28"/>
      <c r="FO488" s="28"/>
      <c r="FP488" s="28"/>
      <c r="FQ488" s="28"/>
      <c r="FR488" s="28"/>
      <c r="FS488" s="28"/>
      <c r="FT488" s="28"/>
      <c r="FU488" s="28"/>
      <c r="FV488" s="28"/>
      <c r="FW488" s="28"/>
      <c r="FX488" s="28"/>
      <c r="FY488" s="28"/>
      <c r="FZ488" s="28"/>
      <c r="GA488" s="28"/>
      <c r="GB488" s="28"/>
      <c r="GC488" s="28"/>
      <c r="GD488" s="28"/>
      <c r="GE488" s="28"/>
      <c r="GF488" s="28"/>
      <c r="GG488" s="28"/>
      <c r="GH488" s="28"/>
      <c r="GI488" s="28"/>
      <c r="GJ488" s="28"/>
      <c r="GK488" s="28"/>
      <c r="GL488" s="28"/>
      <c r="GM488" s="28"/>
      <c r="GN488" s="28"/>
      <c r="GO488" s="28"/>
      <c r="GP488" s="28"/>
      <c r="GQ488" s="28"/>
      <c r="GR488" s="28"/>
      <c r="GS488" s="28"/>
      <c r="GT488" s="28"/>
      <c r="GU488" s="28"/>
      <c r="GV488" s="28"/>
      <c r="GW488" s="28"/>
      <c r="GX488" s="28"/>
      <c r="GY488" s="28"/>
      <c r="GZ488" s="28"/>
      <c r="HA488" s="28"/>
      <c r="HB488" s="28"/>
      <c r="HC488" s="28"/>
      <c r="HD488" s="28"/>
      <c r="HE488" s="28"/>
      <c r="HF488" s="28"/>
      <c r="HG488" s="28"/>
      <c r="HH488" s="28"/>
      <c r="HI488" s="28"/>
      <c r="HJ488" s="28"/>
      <c r="HK488" s="28"/>
      <c r="HL488" s="28"/>
      <c r="HM488" s="28"/>
      <c r="HN488" s="28"/>
      <c r="HO488" s="28"/>
      <c r="HP488" s="28"/>
      <c r="HQ488" s="28"/>
      <c r="HR488" s="28"/>
      <c r="HS488" s="28"/>
      <c r="HT488" s="28"/>
      <c r="HU488" s="28"/>
      <c r="HV488" s="28"/>
      <c r="HW488" s="28"/>
      <c r="HX488" s="28"/>
      <c r="HY488" s="28"/>
      <c r="HZ488" s="28"/>
      <c r="IA488" s="28"/>
      <c r="IB488" s="28"/>
      <c r="IC488" s="28"/>
      <c r="ID488" s="28"/>
      <c r="IE488" s="28"/>
      <c r="IF488" s="28"/>
      <c r="IG488" s="28"/>
      <c r="IH488" s="28"/>
      <c r="II488" s="28"/>
      <c r="IJ488" s="28"/>
      <c r="IK488" s="28"/>
      <c r="IL488" s="28"/>
      <c r="IM488" s="28"/>
    </row>
    <row r="489" spans="1:247" ht="25.5">
      <c r="A489" s="17" t="s">
        <v>3095</v>
      </c>
      <c r="B489" s="18" t="s">
        <v>2453</v>
      </c>
      <c r="C489" s="19" t="s">
        <v>3096</v>
      </c>
      <c r="D489" s="20" t="s">
        <v>550</v>
      </c>
      <c r="E489" s="21" t="s">
        <v>551</v>
      </c>
      <c r="F489" s="17" t="s">
        <v>368</v>
      </c>
      <c r="G489" s="22" t="s">
        <v>552</v>
      </c>
      <c r="H489" s="23" t="s">
        <v>553</v>
      </c>
      <c r="I489" s="22" t="s">
        <v>554</v>
      </c>
      <c r="J489" s="23" t="s">
        <v>555</v>
      </c>
      <c r="K489" s="24"/>
      <c r="L489" s="25">
        <v>1025</v>
      </c>
      <c r="M489" s="26"/>
      <c r="N489" s="27" t="s">
        <v>3097</v>
      </c>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c r="EP489" s="28"/>
      <c r="EQ489" s="28"/>
      <c r="ER489" s="28"/>
      <c r="ES489" s="28"/>
      <c r="ET489" s="28"/>
      <c r="EU489" s="28"/>
      <c r="EV489" s="28"/>
      <c r="EW489" s="28"/>
      <c r="EX489" s="28"/>
      <c r="EY489" s="28"/>
      <c r="EZ489" s="28"/>
      <c r="FA489" s="28"/>
      <c r="FB489" s="28"/>
      <c r="FC489" s="28"/>
      <c r="FD489" s="28"/>
      <c r="FE489" s="28"/>
      <c r="FF489" s="28"/>
      <c r="FG489" s="28"/>
      <c r="FH489" s="28"/>
      <c r="FI489" s="28"/>
      <c r="FJ489" s="28"/>
      <c r="FK489" s="28"/>
      <c r="FL489" s="28"/>
      <c r="FM489" s="28"/>
      <c r="FN489" s="28"/>
      <c r="FO489" s="28"/>
      <c r="FP489" s="28"/>
      <c r="FQ489" s="28"/>
      <c r="FR489" s="28"/>
      <c r="FS489" s="28"/>
      <c r="FT489" s="28"/>
      <c r="FU489" s="28"/>
      <c r="FV489" s="28"/>
      <c r="FW489" s="28"/>
      <c r="FX489" s="28"/>
      <c r="FY489" s="28"/>
      <c r="FZ489" s="28"/>
      <c r="GA489" s="28"/>
      <c r="GB489" s="28"/>
      <c r="GC489" s="28"/>
      <c r="GD489" s="28"/>
      <c r="GE489" s="28"/>
      <c r="GF489" s="28"/>
      <c r="GG489" s="28"/>
      <c r="GH489" s="28"/>
      <c r="GI489" s="28"/>
      <c r="GJ489" s="28"/>
      <c r="GK489" s="28"/>
      <c r="GL489" s="28"/>
      <c r="GM489" s="28"/>
      <c r="GN489" s="28"/>
      <c r="GO489" s="28"/>
      <c r="GP489" s="28"/>
      <c r="GQ489" s="28"/>
      <c r="GR489" s="28"/>
      <c r="GS489" s="28"/>
      <c r="GT489" s="28"/>
      <c r="GU489" s="28"/>
      <c r="GV489" s="28"/>
      <c r="GW489" s="28"/>
      <c r="GX489" s="28"/>
      <c r="GY489" s="28"/>
      <c r="GZ489" s="28"/>
      <c r="HA489" s="28"/>
      <c r="HB489" s="28"/>
      <c r="HC489" s="28"/>
      <c r="HD489" s="28"/>
      <c r="HE489" s="28"/>
      <c r="HF489" s="28"/>
      <c r="HG489" s="28"/>
      <c r="HH489" s="28"/>
      <c r="HI489" s="28"/>
      <c r="HJ489" s="28"/>
      <c r="HK489" s="28"/>
      <c r="HL489" s="28"/>
      <c r="HM489" s="28"/>
      <c r="HN489" s="28"/>
      <c r="HO489" s="28"/>
      <c r="HP489" s="28"/>
      <c r="HQ489" s="28"/>
      <c r="HR489" s="28"/>
      <c r="HS489" s="28"/>
      <c r="HT489" s="28"/>
      <c r="HU489" s="28"/>
      <c r="HV489" s="28"/>
      <c r="HW489" s="28"/>
      <c r="HX489" s="28"/>
      <c r="HY489" s="28"/>
      <c r="HZ489" s="28"/>
      <c r="IA489" s="28"/>
      <c r="IB489" s="28"/>
      <c r="IC489" s="28"/>
      <c r="ID489" s="28"/>
      <c r="IE489" s="28"/>
      <c r="IF489" s="28"/>
      <c r="IG489" s="28"/>
      <c r="IH489" s="28"/>
      <c r="II489" s="28"/>
      <c r="IJ489" s="28"/>
      <c r="IK489" s="28"/>
      <c r="IL489" s="28"/>
      <c r="IM489" s="28"/>
    </row>
    <row r="490" spans="1:247" ht="25.5">
      <c r="A490" s="17" t="s">
        <v>3098</v>
      </c>
      <c r="B490" s="18" t="s">
        <v>2453</v>
      </c>
      <c r="C490" s="19" t="s">
        <v>3099</v>
      </c>
      <c r="D490" s="20" t="s">
        <v>3100</v>
      </c>
      <c r="E490" s="21" t="s">
        <v>3101</v>
      </c>
      <c r="F490" s="17" t="s">
        <v>368</v>
      </c>
      <c r="G490" s="22" t="s">
        <v>3102</v>
      </c>
      <c r="H490" s="23" t="s">
        <v>3103</v>
      </c>
      <c r="I490" s="22" t="s">
        <v>3104</v>
      </c>
      <c r="J490" s="23" t="s">
        <v>3105</v>
      </c>
      <c r="K490" s="24"/>
      <c r="L490" s="25">
        <v>5568</v>
      </c>
      <c r="M490" s="26"/>
      <c r="N490" s="27" t="s">
        <v>3106</v>
      </c>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c r="DX490" s="28"/>
      <c r="DY490" s="28"/>
      <c r="DZ490" s="28"/>
      <c r="EA490" s="28"/>
      <c r="EB490" s="28"/>
      <c r="EC490" s="28"/>
      <c r="ED490" s="28"/>
      <c r="EE490" s="28"/>
      <c r="EF490" s="28"/>
      <c r="EG490" s="28"/>
      <c r="EH490" s="28"/>
      <c r="EI490" s="28"/>
      <c r="EJ490" s="28"/>
      <c r="EK490" s="28"/>
      <c r="EL490" s="28"/>
      <c r="EM490" s="28"/>
      <c r="EN490" s="28"/>
      <c r="EO490" s="28"/>
      <c r="EP490" s="28"/>
      <c r="EQ490" s="28"/>
      <c r="ER490" s="28"/>
      <c r="ES490" s="28"/>
      <c r="ET490" s="28"/>
      <c r="EU490" s="28"/>
      <c r="EV490" s="28"/>
      <c r="EW490" s="28"/>
      <c r="EX490" s="28"/>
      <c r="EY490" s="28"/>
      <c r="EZ490" s="28"/>
      <c r="FA490" s="28"/>
      <c r="FB490" s="28"/>
      <c r="FC490" s="28"/>
      <c r="FD490" s="28"/>
      <c r="FE490" s="28"/>
      <c r="FF490" s="28"/>
      <c r="FG490" s="28"/>
      <c r="FH490" s="28"/>
      <c r="FI490" s="28"/>
      <c r="FJ490" s="28"/>
      <c r="FK490" s="28"/>
      <c r="FL490" s="28"/>
      <c r="FM490" s="28"/>
      <c r="FN490" s="28"/>
      <c r="FO490" s="28"/>
      <c r="FP490" s="28"/>
      <c r="FQ490" s="28"/>
      <c r="FR490" s="28"/>
      <c r="FS490" s="28"/>
      <c r="FT490" s="28"/>
      <c r="FU490" s="28"/>
      <c r="FV490" s="28"/>
      <c r="FW490" s="28"/>
      <c r="FX490" s="28"/>
      <c r="FY490" s="28"/>
      <c r="FZ490" s="28"/>
      <c r="GA490" s="28"/>
      <c r="GB490" s="28"/>
      <c r="GC490" s="28"/>
      <c r="GD490" s="28"/>
      <c r="GE490" s="28"/>
      <c r="GF490" s="28"/>
      <c r="GG490" s="28"/>
      <c r="GH490" s="28"/>
      <c r="GI490" s="28"/>
      <c r="GJ490" s="28"/>
      <c r="GK490" s="28"/>
      <c r="GL490" s="28"/>
      <c r="GM490" s="28"/>
      <c r="GN490" s="28"/>
      <c r="GO490" s="28"/>
      <c r="GP490" s="28"/>
      <c r="GQ490" s="28"/>
      <c r="GR490" s="28"/>
      <c r="GS490" s="28"/>
      <c r="GT490" s="28"/>
      <c r="GU490" s="28"/>
      <c r="GV490" s="28"/>
      <c r="GW490" s="28"/>
      <c r="GX490" s="28"/>
      <c r="GY490" s="28"/>
      <c r="GZ490" s="28"/>
      <c r="HA490" s="28"/>
      <c r="HB490" s="28"/>
      <c r="HC490" s="28"/>
      <c r="HD490" s="28"/>
      <c r="HE490" s="28"/>
      <c r="HF490" s="28"/>
      <c r="HG490" s="28"/>
      <c r="HH490" s="28"/>
      <c r="HI490" s="28"/>
      <c r="HJ490" s="28"/>
      <c r="HK490" s="28"/>
      <c r="HL490" s="28"/>
      <c r="HM490" s="28"/>
      <c r="HN490" s="28"/>
      <c r="HO490" s="28"/>
      <c r="HP490" s="28"/>
      <c r="HQ490" s="28"/>
      <c r="HR490" s="28"/>
      <c r="HS490" s="28"/>
      <c r="HT490" s="28"/>
      <c r="HU490" s="28"/>
      <c r="HV490" s="28"/>
      <c r="HW490" s="28"/>
      <c r="HX490" s="28"/>
      <c r="HY490" s="28"/>
      <c r="HZ490" s="28"/>
      <c r="IA490" s="28"/>
      <c r="IB490" s="28"/>
      <c r="IC490" s="28"/>
      <c r="ID490" s="28"/>
      <c r="IE490" s="28"/>
      <c r="IF490" s="28"/>
      <c r="IG490" s="28"/>
      <c r="IH490" s="28"/>
      <c r="II490" s="28"/>
      <c r="IJ490" s="28"/>
      <c r="IK490" s="28"/>
      <c r="IL490" s="28"/>
      <c r="IM490" s="28"/>
    </row>
    <row r="491" spans="1:247" ht="25.5">
      <c r="A491" s="17" t="s">
        <v>3107</v>
      </c>
      <c r="B491" s="18" t="s">
        <v>3108</v>
      </c>
      <c r="C491" s="19" t="s">
        <v>423</v>
      </c>
      <c r="D491" s="20" t="s">
        <v>3109</v>
      </c>
      <c r="E491" s="21" t="s">
        <v>3110</v>
      </c>
      <c r="F491" s="17" t="s">
        <v>388</v>
      </c>
      <c r="G491" s="22">
        <v>45300000</v>
      </c>
      <c r="H491" s="23" t="s">
        <v>509</v>
      </c>
      <c r="I491" s="22" t="s">
        <v>3111</v>
      </c>
      <c r="J491" s="23" t="s">
        <v>518</v>
      </c>
      <c r="K491" s="24"/>
      <c r="L491" s="25">
        <v>22499</v>
      </c>
      <c r="M491" s="26" t="s">
        <v>3112</v>
      </c>
      <c r="N491" s="27"/>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c r="DX491" s="28"/>
      <c r="DY491" s="28"/>
      <c r="DZ491" s="28"/>
      <c r="EA491" s="28"/>
      <c r="EB491" s="28"/>
      <c r="EC491" s="28"/>
      <c r="ED491" s="28"/>
      <c r="EE491" s="28"/>
      <c r="EF491" s="28"/>
      <c r="EG491" s="28"/>
      <c r="EH491" s="28"/>
      <c r="EI491" s="28"/>
      <c r="EJ491" s="28"/>
      <c r="EK491" s="28"/>
      <c r="EL491" s="28"/>
      <c r="EM491" s="28"/>
      <c r="EN491" s="28"/>
      <c r="EO491" s="28"/>
      <c r="EP491" s="28"/>
      <c r="EQ491" s="28"/>
      <c r="ER491" s="28"/>
      <c r="ES491" s="28"/>
      <c r="ET491" s="28"/>
      <c r="EU491" s="28"/>
      <c r="EV491" s="28"/>
      <c r="EW491" s="28"/>
      <c r="EX491" s="28"/>
      <c r="EY491" s="28"/>
      <c r="EZ491" s="28"/>
      <c r="FA491" s="28"/>
      <c r="FB491" s="28"/>
      <c r="FC491" s="28"/>
      <c r="FD491" s="28"/>
      <c r="FE491" s="28"/>
      <c r="FF491" s="28"/>
      <c r="FG491" s="28"/>
      <c r="FH491" s="28"/>
      <c r="FI491" s="28"/>
      <c r="FJ491" s="28"/>
      <c r="FK491" s="28"/>
      <c r="FL491" s="28"/>
      <c r="FM491" s="28"/>
      <c r="FN491" s="28"/>
      <c r="FO491" s="28"/>
      <c r="FP491" s="28"/>
      <c r="FQ491" s="28"/>
      <c r="FR491" s="28"/>
      <c r="FS491" s="28"/>
      <c r="FT491" s="28"/>
      <c r="FU491" s="28"/>
      <c r="FV491" s="28"/>
      <c r="FW491" s="28"/>
      <c r="FX491" s="28"/>
      <c r="FY491" s="28"/>
      <c r="FZ491" s="28"/>
      <c r="GA491" s="28"/>
      <c r="GB491" s="28"/>
      <c r="GC491" s="28"/>
      <c r="GD491" s="28"/>
      <c r="GE491" s="28"/>
      <c r="GF491" s="28"/>
      <c r="GG491" s="28"/>
      <c r="GH491" s="28"/>
      <c r="GI491" s="28"/>
      <c r="GJ491" s="28"/>
      <c r="GK491" s="28"/>
      <c r="GL491" s="28"/>
      <c r="GM491" s="28"/>
      <c r="GN491" s="28"/>
      <c r="GO491" s="28"/>
      <c r="GP491" s="28"/>
      <c r="GQ491" s="28"/>
      <c r="GR491" s="28"/>
      <c r="GS491" s="28"/>
      <c r="GT491" s="28"/>
      <c r="GU491" s="28"/>
      <c r="GV491" s="28"/>
      <c r="GW491" s="28"/>
      <c r="GX491" s="28"/>
      <c r="GY491" s="28"/>
      <c r="GZ491" s="28"/>
      <c r="HA491" s="28"/>
      <c r="HB491" s="28"/>
      <c r="HC491" s="28"/>
      <c r="HD491" s="28"/>
      <c r="HE491" s="28"/>
      <c r="HF491" s="28"/>
      <c r="HG491" s="28"/>
      <c r="HH491" s="28"/>
      <c r="HI491" s="28"/>
      <c r="HJ491" s="28"/>
      <c r="HK491" s="28"/>
      <c r="HL491" s="28"/>
      <c r="HM491" s="28"/>
      <c r="HN491" s="28"/>
      <c r="HO491" s="28"/>
      <c r="HP491" s="28"/>
      <c r="HQ491" s="28"/>
      <c r="HR491" s="28"/>
      <c r="HS491" s="28"/>
      <c r="HT491" s="28"/>
      <c r="HU491" s="28"/>
      <c r="HV491" s="28"/>
      <c r="HW491" s="28"/>
      <c r="HX491" s="28"/>
      <c r="HY491" s="28"/>
      <c r="HZ491" s="28"/>
      <c r="IA491" s="28"/>
      <c r="IB491" s="28"/>
      <c r="IC491" s="28"/>
      <c r="ID491" s="28"/>
      <c r="IE491" s="28"/>
      <c r="IF491" s="28"/>
      <c r="IG491" s="28"/>
      <c r="IH491" s="28"/>
      <c r="II491" s="28"/>
      <c r="IJ491" s="28"/>
      <c r="IK491" s="28"/>
      <c r="IL491" s="28"/>
      <c r="IM491" s="28"/>
    </row>
    <row r="492" spans="1:247" ht="25.5">
      <c r="A492" s="17" t="s">
        <v>3113</v>
      </c>
      <c r="B492" s="18" t="s">
        <v>3108</v>
      </c>
      <c r="C492" s="19" t="s">
        <v>2860</v>
      </c>
      <c r="D492" s="20" t="s">
        <v>1313</v>
      </c>
      <c r="E492" s="21" t="s">
        <v>1314</v>
      </c>
      <c r="F492" s="17" t="s">
        <v>388</v>
      </c>
      <c r="G492" s="22">
        <v>30200000</v>
      </c>
      <c r="H492" s="23" t="s">
        <v>653</v>
      </c>
      <c r="I492" s="22">
        <v>30232110</v>
      </c>
      <c r="J492" s="23" t="s">
        <v>2402</v>
      </c>
      <c r="K492" s="24"/>
      <c r="L492" s="25">
        <v>1382</v>
      </c>
      <c r="M492" s="26" t="s">
        <v>3114</v>
      </c>
      <c r="N492" s="27"/>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c r="DX492" s="28"/>
      <c r="DY492" s="28"/>
      <c r="DZ492" s="28"/>
      <c r="EA492" s="28"/>
      <c r="EB492" s="28"/>
      <c r="EC492" s="28"/>
      <c r="ED492" s="28"/>
      <c r="EE492" s="28"/>
      <c r="EF492" s="28"/>
      <c r="EG492" s="28"/>
      <c r="EH492" s="28"/>
      <c r="EI492" s="28"/>
      <c r="EJ492" s="28"/>
      <c r="EK492" s="28"/>
      <c r="EL492" s="28"/>
      <c r="EM492" s="28"/>
      <c r="EN492" s="28"/>
      <c r="EO492" s="28"/>
      <c r="EP492" s="28"/>
      <c r="EQ492" s="28"/>
      <c r="ER492" s="28"/>
      <c r="ES492" s="28"/>
      <c r="ET492" s="28"/>
      <c r="EU492" s="28"/>
      <c r="EV492" s="28"/>
      <c r="EW492" s="28"/>
      <c r="EX492" s="28"/>
      <c r="EY492" s="28"/>
      <c r="EZ492" s="28"/>
      <c r="FA492" s="28"/>
      <c r="FB492" s="28"/>
      <c r="FC492" s="28"/>
      <c r="FD492" s="28"/>
      <c r="FE492" s="28"/>
      <c r="FF492" s="28"/>
      <c r="FG492" s="28"/>
      <c r="FH492" s="28"/>
      <c r="FI492" s="28"/>
      <c r="FJ492" s="28"/>
      <c r="FK492" s="28"/>
      <c r="FL492" s="28"/>
      <c r="FM492" s="28"/>
      <c r="FN492" s="28"/>
      <c r="FO492" s="28"/>
      <c r="FP492" s="28"/>
      <c r="FQ492" s="28"/>
      <c r="FR492" s="28"/>
      <c r="FS492" s="28"/>
      <c r="FT492" s="28"/>
      <c r="FU492" s="28"/>
      <c r="FV492" s="28"/>
      <c r="FW492" s="28"/>
      <c r="FX492" s="28"/>
      <c r="FY492" s="28"/>
      <c r="FZ492" s="28"/>
      <c r="GA492" s="28"/>
      <c r="GB492" s="28"/>
      <c r="GC492" s="28"/>
      <c r="GD492" s="28"/>
      <c r="GE492" s="28"/>
      <c r="GF492" s="28"/>
      <c r="GG492" s="28"/>
      <c r="GH492" s="28"/>
      <c r="GI492" s="28"/>
      <c r="GJ492" s="28"/>
      <c r="GK492" s="28"/>
      <c r="GL492" s="28"/>
      <c r="GM492" s="28"/>
      <c r="GN492" s="28"/>
      <c r="GO492" s="28"/>
      <c r="GP492" s="28"/>
      <c r="GQ492" s="28"/>
      <c r="GR492" s="28"/>
      <c r="GS492" s="28"/>
      <c r="GT492" s="28"/>
      <c r="GU492" s="28"/>
      <c r="GV492" s="28"/>
      <c r="GW492" s="28"/>
      <c r="GX492" s="28"/>
      <c r="GY492" s="28"/>
      <c r="GZ492" s="28"/>
      <c r="HA492" s="28"/>
      <c r="HB492" s="28"/>
      <c r="HC492" s="28"/>
      <c r="HD492" s="28"/>
      <c r="HE492" s="28"/>
      <c r="HF492" s="28"/>
      <c r="HG492" s="28"/>
      <c r="HH492" s="28"/>
      <c r="HI492" s="28"/>
      <c r="HJ492" s="28"/>
      <c r="HK492" s="28"/>
      <c r="HL492" s="28"/>
      <c r="HM492" s="28"/>
      <c r="HN492" s="28"/>
      <c r="HO492" s="28"/>
      <c r="HP492" s="28"/>
      <c r="HQ492" s="28"/>
      <c r="HR492" s="28"/>
      <c r="HS492" s="28"/>
      <c r="HT492" s="28"/>
      <c r="HU492" s="28"/>
      <c r="HV492" s="28"/>
      <c r="HW492" s="28"/>
      <c r="HX492" s="28"/>
      <c r="HY492" s="28"/>
      <c r="HZ492" s="28"/>
      <c r="IA492" s="28"/>
      <c r="IB492" s="28"/>
      <c r="IC492" s="28"/>
      <c r="ID492" s="28"/>
      <c r="IE492" s="28"/>
      <c r="IF492" s="28"/>
      <c r="IG492" s="28"/>
      <c r="IH492" s="28"/>
      <c r="II492" s="28"/>
      <c r="IJ492" s="28"/>
      <c r="IK492" s="28"/>
      <c r="IL492" s="28"/>
      <c r="IM492" s="28"/>
    </row>
    <row r="493" spans="1:247" ht="38.25">
      <c r="A493" s="17" t="s">
        <v>3115</v>
      </c>
      <c r="B493" s="18" t="s">
        <v>3108</v>
      </c>
      <c r="C493" s="19" t="s">
        <v>1891</v>
      </c>
      <c r="D493" s="20" t="s">
        <v>2963</v>
      </c>
      <c r="E493" s="21" t="s">
        <v>2964</v>
      </c>
      <c r="F493" s="17" t="s">
        <v>368</v>
      </c>
      <c r="G493" s="22" t="s">
        <v>1253</v>
      </c>
      <c r="H493" s="23" t="s">
        <v>1254</v>
      </c>
      <c r="I493" s="22" t="s">
        <v>1255</v>
      </c>
      <c r="J493" s="23" t="s">
        <v>3116</v>
      </c>
      <c r="K493" s="24" t="s">
        <v>1257</v>
      </c>
      <c r="L493" s="25">
        <v>1065</v>
      </c>
      <c r="M493" s="26"/>
      <c r="N493" s="27" t="s">
        <v>3117</v>
      </c>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c r="DX493" s="28"/>
      <c r="DY493" s="28"/>
      <c r="DZ493" s="28"/>
      <c r="EA493" s="28"/>
      <c r="EB493" s="28"/>
      <c r="EC493" s="28"/>
      <c r="ED493" s="28"/>
      <c r="EE493" s="28"/>
      <c r="EF493" s="28"/>
      <c r="EG493" s="28"/>
      <c r="EH493" s="28"/>
      <c r="EI493" s="28"/>
      <c r="EJ493" s="28"/>
      <c r="EK493" s="28"/>
      <c r="EL493" s="28"/>
      <c r="EM493" s="28"/>
      <c r="EN493" s="28"/>
      <c r="EO493" s="28"/>
      <c r="EP493" s="28"/>
      <c r="EQ493" s="28"/>
      <c r="ER493" s="28"/>
      <c r="ES493" s="28"/>
      <c r="ET493" s="28"/>
      <c r="EU493" s="28"/>
      <c r="EV493" s="28"/>
      <c r="EW493" s="28"/>
      <c r="EX493" s="28"/>
      <c r="EY493" s="28"/>
      <c r="EZ493" s="28"/>
      <c r="FA493" s="28"/>
      <c r="FB493" s="28"/>
      <c r="FC493" s="28"/>
      <c r="FD493" s="28"/>
      <c r="FE493" s="28"/>
      <c r="FF493" s="28"/>
      <c r="FG493" s="28"/>
      <c r="FH493" s="28"/>
      <c r="FI493" s="28"/>
      <c r="FJ493" s="28"/>
      <c r="FK493" s="28"/>
      <c r="FL493" s="28"/>
      <c r="FM493" s="28"/>
      <c r="FN493" s="28"/>
      <c r="FO493" s="28"/>
      <c r="FP493" s="28"/>
      <c r="FQ493" s="28"/>
      <c r="FR493" s="28"/>
      <c r="FS493" s="28"/>
      <c r="FT493" s="28"/>
      <c r="FU493" s="28"/>
      <c r="FV493" s="28"/>
      <c r="FW493" s="28"/>
      <c r="FX493" s="28"/>
      <c r="FY493" s="28"/>
      <c r="FZ493" s="28"/>
      <c r="GA493" s="28"/>
      <c r="GB493" s="28"/>
      <c r="GC493" s="28"/>
      <c r="GD493" s="28"/>
      <c r="GE493" s="28"/>
      <c r="GF493" s="28"/>
      <c r="GG493" s="28"/>
      <c r="GH493" s="28"/>
      <c r="GI493" s="28"/>
      <c r="GJ493" s="28"/>
      <c r="GK493" s="28"/>
      <c r="GL493" s="28"/>
      <c r="GM493" s="28"/>
      <c r="GN493" s="28"/>
      <c r="GO493" s="28"/>
      <c r="GP493" s="28"/>
      <c r="GQ493" s="28"/>
      <c r="GR493" s="28"/>
      <c r="GS493" s="28"/>
      <c r="GT493" s="28"/>
      <c r="GU493" s="28"/>
      <c r="GV493" s="28"/>
      <c r="GW493" s="28"/>
      <c r="GX493" s="28"/>
      <c r="GY493" s="28"/>
      <c r="GZ493" s="28"/>
      <c r="HA493" s="28"/>
      <c r="HB493" s="28"/>
      <c r="HC493" s="28"/>
      <c r="HD493" s="28"/>
      <c r="HE493" s="28"/>
      <c r="HF493" s="28"/>
      <c r="HG493" s="28"/>
      <c r="HH493" s="28"/>
      <c r="HI493" s="28"/>
      <c r="HJ493" s="28"/>
      <c r="HK493" s="28"/>
      <c r="HL493" s="28"/>
      <c r="HM493" s="28"/>
      <c r="HN493" s="28"/>
      <c r="HO493" s="28"/>
      <c r="HP493" s="28"/>
      <c r="HQ493" s="28"/>
      <c r="HR493" s="28"/>
      <c r="HS493" s="28"/>
      <c r="HT493" s="28"/>
      <c r="HU493" s="28"/>
      <c r="HV493" s="28"/>
      <c r="HW493" s="28"/>
      <c r="HX493" s="28"/>
      <c r="HY493" s="28"/>
      <c r="HZ493" s="28"/>
      <c r="IA493" s="28"/>
      <c r="IB493" s="28"/>
      <c r="IC493" s="28"/>
      <c r="ID493" s="28"/>
      <c r="IE493" s="28"/>
      <c r="IF493" s="28"/>
      <c r="IG493" s="28"/>
      <c r="IH493" s="28"/>
      <c r="II493" s="28"/>
      <c r="IJ493" s="28"/>
      <c r="IK493" s="28"/>
      <c r="IL493" s="28"/>
      <c r="IM493" s="28"/>
    </row>
    <row r="494" spans="1:247" ht="25.5">
      <c r="A494" s="17" t="s">
        <v>3118</v>
      </c>
      <c r="B494" s="18" t="s">
        <v>3108</v>
      </c>
      <c r="C494" s="19" t="s">
        <v>1891</v>
      </c>
      <c r="D494" s="20" t="s">
        <v>401</v>
      </c>
      <c r="E494" s="21" t="s">
        <v>402</v>
      </c>
      <c r="F494" s="17" t="s">
        <v>388</v>
      </c>
      <c r="G494" s="22">
        <v>45300000</v>
      </c>
      <c r="H494" s="23" t="s">
        <v>509</v>
      </c>
      <c r="I494" s="22" t="s">
        <v>3119</v>
      </c>
      <c r="J494" s="23" t="s">
        <v>509</v>
      </c>
      <c r="K494" s="24"/>
      <c r="L494" s="25">
        <v>42775.38</v>
      </c>
      <c r="M494" s="26" t="s">
        <v>3120</v>
      </c>
      <c r="N494" s="27"/>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c r="DX494" s="28"/>
      <c r="DY494" s="28"/>
      <c r="DZ494" s="28"/>
      <c r="EA494" s="28"/>
      <c r="EB494" s="28"/>
      <c r="EC494" s="28"/>
      <c r="ED494" s="28"/>
      <c r="EE494" s="28"/>
      <c r="EF494" s="28"/>
      <c r="EG494" s="28"/>
      <c r="EH494" s="28"/>
      <c r="EI494" s="28"/>
      <c r="EJ494" s="28"/>
      <c r="EK494" s="28"/>
      <c r="EL494" s="28"/>
      <c r="EM494" s="28"/>
      <c r="EN494" s="28"/>
      <c r="EO494" s="28"/>
      <c r="EP494" s="28"/>
      <c r="EQ494" s="28"/>
      <c r="ER494" s="28"/>
      <c r="ES494" s="28"/>
      <c r="ET494" s="28"/>
      <c r="EU494" s="28"/>
      <c r="EV494" s="28"/>
      <c r="EW494" s="28"/>
      <c r="EX494" s="28"/>
      <c r="EY494" s="28"/>
      <c r="EZ494" s="28"/>
      <c r="FA494" s="28"/>
      <c r="FB494" s="28"/>
      <c r="FC494" s="28"/>
      <c r="FD494" s="28"/>
      <c r="FE494" s="28"/>
      <c r="FF494" s="28"/>
      <c r="FG494" s="28"/>
      <c r="FH494" s="28"/>
      <c r="FI494" s="28"/>
      <c r="FJ494" s="28"/>
      <c r="FK494" s="28"/>
      <c r="FL494" s="28"/>
      <c r="FM494" s="28"/>
      <c r="FN494" s="28"/>
      <c r="FO494" s="28"/>
      <c r="FP494" s="28"/>
      <c r="FQ494" s="28"/>
      <c r="FR494" s="28"/>
      <c r="FS494" s="28"/>
      <c r="FT494" s="28"/>
      <c r="FU494" s="28"/>
      <c r="FV494" s="28"/>
      <c r="FW494" s="28"/>
      <c r="FX494" s="28"/>
      <c r="FY494" s="28"/>
      <c r="FZ494" s="28"/>
      <c r="GA494" s="28"/>
      <c r="GB494" s="28"/>
      <c r="GC494" s="28"/>
      <c r="GD494" s="28"/>
      <c r="GE494" s="28"/>
      <c r="GF494" s="28"/>
      <c r="GG494" s="28"/>
      <c r="GH494" s="28"/>
      <c r="GI494" s="28"/>
      <c r="GJ494" s="28"/>
      <c r="GK494" s="28"/>
      <c r="GL494" s="28"/>
      <c r="GM494" s="28"/>
      <c r="GN494" s="28"/>
      <c r="GO494" s="28"/>
      <c r="GP494" s="28"/>
      <c r="GQ494" s="28"/>
      <c r="GR494" s="28"/>
      <c r="GS494" s="28"/>
      <c r="GT494" s="28"/>
      <c r="GU494" s="28"/>
      <c r="GV494" s="28"/>
      <c r="GW494" s="28"/>
      <c r="GX494" s="28"/>
      <c r="GY494" s="28"/>
      <c r="GZ494" s="28"/>
      <c r="HA494" s="28"/>
      <c r="HB494" s="28"/>
      <c r="HC494" s="28"/>
      <c r="HD494" s="28"/>
      <c r="HE494" s="28"/>
      <c r="HF494" s="28"/>
      <c r="HG494" s="28"/>
      <c r="HH494" s="28"/>
      <c r="HI494" s="28"/>
      <c r="HJ494" s="28"/>
      <c r="HK494" s="28"/>
      <c r="HL494" s="28"/>
      <c r="HM494" s="28"/>
      <c r="HN494" s="28"/>
      <c r="HO494" s="28"/>
      <c r="HP494" s="28"/>
      <c r="HQ494" s="28"/>
      <c r="HR494" s="28"/>
      <c r="HS494" s="28"/>
      <c r="HT494" s="28"/>
      <c r="HU494" s="28"/>
      <c r="HV494" s="28"/>
      <c r="HW494" s="28"/>
      <c r="HX494" s="28"/>
      <c r="HY494" s="28"/>
      <c r="HZ494" s="28"/>
      <c r="IA494" s="28"/>
      <c r="IB494" s="28"/>
      <c r="IC494" s="28"/>
      <c r="ID494" s="28"/>
      <c r="IE494" s="28"/>
      <c r="IF494" s="28"/>
      <c r="IG494" s="28"/>
      <c r="IH494" s="28"/>
      <c r="II494" s="28"/>
      <c r="IJ494" s="28"/>
      <c r="IK494" s="28"/>
      <c r="IL494" s="28"/>
      <c r="IM494" s="28"/>
    </row>
    <row r="495" spans="1:247" ht="51">
      <c r="A495" s="17" t="s">
        <v>3121</v>
      </c>
      <c r="B495" s="18" t="s">
        <v>3108</v>
      </c>
      <c r="C495" s="19" t="s">
        <v>3122</v>
      </c>
      <c r="D495" s="20" t="s">
        <v>3123</v>
      </c>
      <c r="E495" s="21" t="s">
        <v>3124</v>
      </c>
      <c r="F495" s="17" t="s">
        <v>368</v>
      </c>
      <c r="G495" s="22">
        <v>9100000</v>
      </c>
      <c r="H495" s="23" t="s">
        <v>3125</v>
      </c>
      <c r="I495" s="22" t="s">
        <v>3126</v>
      </c>
      <c r="J495" s="23" t="s">
        <v>3127</v>
      </c>
      <c r="K495" s="24" t="s">
        <v>3128</v>
      </c>
      <c r="L495" s="25">
        <v>570</v>
      </c>
      <c r="M495" s="26"/>
      <c r="N495" s="27" t="s">
        <v>3129</v>
      </c>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c r="DX495" s="28"/>
      <c r="DY495" s="28"/>
      <c r="DZ495" s="28"/>
      <c r="EA495" s="28"/>
      <c r="EB495" s="28"/>
      <c r="EC495" s="28"/>
      <c r="ED495" s="28"/>
      <c r="EE495" s="28"/>
      <c r="EF495" s="28"/>
      <c r="EG495" s="28"/>
      <c r="EH495" s="28"/>
      <c r="EI495" s="28"/>
      <c r="EJ495" s="28"/>
      <c r="EK495" s="28"/>
      <c r="EL495" s="28"/>
      <c r="EM495" s="28"/>
      <c r="EN495" s="28"/>
      <c r="EO495" s="28"/>
      <c r="EP495" s="28"/>
      <c r="EQ495" s="28"/>
      <c r="ER495" s="28"/>
      <c r="ES495" s="28"/>
      <c r="ET495" s="28"/>
      <c r="EU495" s="28"/>
      <c r="EV495" s="28"/>
      <c r="EW495" s="28"/>
      <c r="EX495" s="28"/>
      <c r="EY495" s="28"/>
      <c r="EZ495" s="28"/>
      <c r="FA495" s="28"/>
      <c r="FB495" s="28"/>
      <c r="FC495" s="28"/>
      <c r="FD495" s="28"/>
      <c r="FE495" s="28"/>
      <c r="FF495" s="28"/>
      <c r="FG495" s="28"/>
      <c r="FH495" s="28"/>
      <c r="FI495" s="28"/>
      <c r="FJ495" s="28"/>
      <c r="FK495" s="28"/>
      <c r="FL495" s="28"/>
      <c r="FM495" s="28"/>
      <c r="FN495" s="28"/>
      <c r="FO495" s="28"/>
      <c r="FP495" s="28"/>
      <c r="FQ495" s="28"/>
      <c r="FR495" s="28"/>
      <c r="FS495" s="28"/>
      <c r="FT495" s="28"/>
      <c r="FU495" s="28"/>
      <c r="FV495" s="28"/>
      <c r="FW495" s="28"/>
      <c r="FX495" s="28"/>
      <c r="FY495" s="28"/>
      <c r="FZ495" s="28"/>
      <c r="GA495" s="28"/>
      <c r="GB495" s="28"/>
      <c r="GC495" s="28"/>
      <c r="GD495" s="28"/>
      <c r="GE495" s="28"/>
      <c r="GF495" s="28"/>
      <c r="GG495" s="28"/>
      <c r="GH495" s="28"/>
      <c r="GI495" s="28"/>
      <c r="GJ495" s="28"/>
      <c r="GK495" s="28"/>
      <c r="GL495" s="28"/>
      <c r="GM495" s="28"/>
      <c r="GN495" s="28"/>
      <c r="GO495" s="28"/>
      <c r="GP495" s="28"/>
      <c r="GQ495" s="28"/>
      <c r="GR495" s="28"/>
      <c r="GS495" s="28"/>
      <c r="GT495" s="28"/>
      <c r="GU495" s="28"/>
      <c r="GV495" s="28"/>
      <c r="GW495" s="28"/>
      <c r="GX495" s="28"/>
      <c r="GY495" s="28"/>
      <c r="GZ495" s="28"/>
      <c r="HA495" s="28"/>
      <c r="HB495" s="28"/>
      <c r="HC495" s="28"/>
      <c r="HD495" s="28"/>
      <c r="HE495" s="28"/>
      <c r="HF495" s="28"/>
      <c r="HG495" s="28"/>
      <c r="HH495" s="28"/>
      <c r="HI495" s="28"/>
      <c r="HJ495" s="28"/>
      <c r="HK495" s="28"/>
      <c r="HL495" s="28"/>
      <c r="HM495" s="28"/>
      <c r="HN495" s="28"/>
      <c r="HO495" s="28"/>
      <c r="HP495" s="28"/>
      <c r="HQ495" s="28"/>
      <c r="HR495" s="28"/>
      <c r="HS495" s="28"/>
      <c r="HT495" s="28"/>
      <c r="HU495" s="28"/>
      <c r="HV495" s="28"/>
      <c r="HW495" s="28"/>
      <c r="HX495" s="28"/>
      <c r="HY495" s="28"/>
      <c r="HZ495" s="28"/>
      <c r="IA495" s="28"/>
      <c r="IB495" s="28"/>
      <c r="IC495" s="28"/>
      <c r="ID495" s="28"/>
      <c r="IE495" s="28"/>
      <c r="IF495" s="28"/>
      <c r="IG495" s="28"/>
      <c r="IH495" s="28"/>
      <c r="II495" s="28"/>
      <c r="IJ495" s="28"/>
      <c r="IK495" s="28"/>
      <c r="IL495" s="28"/>
      <c r="IM495" s="28"/>
    </row>
    <row r="496" spans="1:247" ht="25.5">
      <c r="A496" s="17" t="s">
        <v>3130</v>
      </c>
      <c r="B496" s="18" t="s">
        <v>3131</v>
      </c>
      <c r="C496" s="19" t="s">
        <v>396</v>
      </c>
      <c r="D496" s="20" t="s">
        <v>3132</v>
      </c>
      <c r="E496" s="21" t="s">
        <v>3133</v>
      </c>
      <c r="F496" s="17" t="s">
        <v>369</v>
      </c>
      <c r="G496" s="22">
        <v>44400000</v>
      </c>
      <c r="H496" s="23" t="s">
        <v>1811</v>
      </c>
      <c r="I496" s="22" t="s">
        <v>3134</v>
      </c>
      <c r="J496" s="23" t="s">
        <v>3135</v>
      </c>
      <c r="K496" s="24"/>
      <c r="L496" s="25">
        <v>4440</v>
      </c>
      <c r="M496" s="26" t="s">
        <v>3136</v>
      </c>
      <c r="N496" s="27"/>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8"/>
      <c r="EV496" s="28"/>
      <c r="EW496" s="28"/>
      <c r="EX496" s="28"/>
      <c r="EY496" s="28"/>
      <c r="EZ496" s="28"/>
      <c r="FA496" s="28"/>
      <c r="FB496" s="28"/>
      <c r="FC496" s="28"/>
      <c r="FD496" s="28"/>
      <c r="FE496" s="28"/>
      <c r="FF496" s="28"/>
      <c r="FG496" s="28"/>
      <c r="FH496" s="28"/>
      <c r="FI496" s="28"/>
      <c r="FJ496" s="28"/>
      <c r="FK496" s="28"/>
      <c r="FL496" s="28"/>
      <c r="FM496" s="28"/>
      <c r="FN496" s="28"/>
      <c r="FO496" s="28"/>
      <c r="FP496" s="28"/>
      <c r="FQ496" s="28"/>
      <c r="FR496" s="28"/>
      <c r="FS496" s="28"/>
      <c r="FT496" s="28"/>
      <c r="FU496" s="28"/>
      <c r="FV496" s="28"/>
      <c r="FW496" s="28"/>
      <c r="FX496" s="28"/>
      <c r="FY496" s="28"/>
      <c r="FZ496" s="28"/>
      <c r="GA496" s="28"/>
      <c r="GB496" s="28"/>
      <c r="GC496" s="28"/>
      <c r="GD496" s="28"/>
      <c r="GE496" s="28"/>
      <c r="GF496" s="28"/>
      <c r="GG496" s="28"/>
      <c r="GH496" s="28"/>
      <c r="GI496" s="28"/>
      <c r="GJ496" s="28"/>
      <c r="GK496" s="28"/>
      <c r="GL496" s="28"/>
      <c r="GM496" s="28"/>
      <c r="GN496" s="28"/>
      <c r="GO496" s="28"/>
      <c r="GP496" s="28"/>
      <c r="GQ496" s="28"/>
      <c r="GR496" s="28"/>
      <c r="GS496" s="28"/>
      <c r="GT496" s="28"/>
      <c r="GU496" s="28"/>
      <c r="GV496" s="28"/>
      <c r="GW496" s="28"/>
      <c r="GX496" s="28"/>
      <c r="GY496" s="28"/>
      <c r="GZ496" s="28"/>
      <c r="HA496" s="28"/>
      <c r="HB496" s="28"/>
      <c r="HC496" s="28"/>
      <c r="HD496" s="28"/>
      <c r="HE496" s="28"/>
      <c r="HF496" s="28"/>
      <c r="HG496" s="28"/>
      <c r="HH496" s="28"/>
      <c r="HI496" s="28"/>
      <c r="HJ496" s="28"/>
      <c r="HK496" s="28"/>
      <c r="HL496" s="28"/>
      <c r="HM496" s="28"/>
      <c r="HN496" s="28"/>
      <c r="HO496" s="28"/>
      <c r="HP496" s="28"/>
      <c r="HQ496" s="28"/>
      <c r="HR496" s="28"/>
      <c r="HS496" s="28"/>
      <c r="HT496" s="28"/>
      <c r="HU496" s="28"/>
      <c r="HV496" s="28"/>
      <c r="HW496" s="28"/>
      <c r="HX496" s="28"/>
      <c r="HY496" s="28"/>
      <c r="HZ496" s="28"/>
      <c r="IA496" s="28"/>
      <c r="IB496" s="28"/>
      <c r="IC496" s="28"/>
      <c r="ID496" s="28"/>
      <c r="IE496" s="28"/>
      <c r="IF496" s="28"/>
      <c r="IG496" s="28"/>
      <c r="IH496" s="28"/>
      <c r="II496" s="28"/>
      <c r="IJ496" s="28"/>
      <c r="IK496" s="28"/>
      <c r="IL496" s="28"/>
      <c r="IM496" s="28"/>
    </row>
    <row r="497" spans="1:247" ht="25.5">
      <c r="A497" s="17" t="s">
        <v>387</v>
      </c>
      <c r="B497" s="18" t="s">
        <v>3137</v>
      </c>
      <c r="C497" s="19" t="s">
        <v>2176</v>
      </c>
      <c r="D497" s="20" t="s">
        <v>1354</v>
      </c>
      <c r="E497" s="21" t="s">
        <v>1355</v>
      </c>
      <c r="F497" s="17" t="s">
        <v>388</v>
      </c>
      <c r="G497" s="22">
        <v>30200000</v>
      </c>
      <c r="H497" s="23" t="s">
        <v>653</v>
      </c>
      <c r="I497" s="22" t="s">
        <v>2777</v>
      </c>
      <c r="J497" s="23" t="s">
        <v>3138</v>
      </c>
      <c r="K497" s="24" t="s">
        <v>1937</v>
      </c>
      <c r="L497" s="25">
        <v>1720</v>
      </c>
      <c r="M497" s="26" t="s">
        <v>3139</v>
      </c>
      <c r="N497" s="27"/>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c r="DX497" s="28"/>
      <c r="DY497" s="28"/>
      <c r="DZ497" s="28"/>
      <c r="EA497" s="28"/>
      <c r="EB497" s="28"/>
      <c r="EC497" s="28"/>
      <c r="ED497" s="28"/>
      <c r="EE497" s="28"/>
      <c r="EF497" s="28"/>
      <c r="EG497" s="28"/>
      <c r="EH497" s="28"/>
      <c r="EI497" s="28"/>
      <c r="EJ497" s="28"/>
      <c r="EK497" s="28"/>
      <c r="EL497" s="28"/>
      <c r="EM497" s="28"/>
      <c r="EN497" s="28"/>
      <c r="EO497" s="28"/>
      <c r="EP497" s="28"/>
      <c r="EQ497" s="28"/>
      <c r="ER497" s="28"/>
      <c r="ES497" s="28"/>
      <c r="ET497" s="28"/>
      <c r="EU497" s="28"/>
      <c r="EV497" s="28"/>
      <c r="EW497" s="28"/>
      <c r="EX497" s="28"/>
      <c r="EY497" s="28"/>
      <c r="EZ497" s="28"/>
      <c r="FA497" s="28"/>
      <c r="FB497" s="28"/>
      <c r="FC497" s="28"/>
      <c r="FD497" s="28"/>
      <c r="FE497" s="28"/>
      <c r="FF497" s="28"/>
      <c r="FG497" s="28"/>
      <c r="FH497" s="28"/>
      <c r="FI497" s="28"/>
      <c r="FJ497" s="28"/>
      <c r="FK497" s="28"/>
      <c r="FL497" s="28"/>
      <c r="FM497" s="28"/>
      <c r="FN497" s="28"/>
      <c r="FO497" s="28"/>
      <c r="FP497" s="28"/>
      <c r="FQ497" s="28"/>
      <c r="FR497" s="28"/>
      <c r="FS497" s="28"/>
      <c r="FT497" s="28"/>
      <c r="FU497" s="28"/>
      <c r="FV497" s="28"/>
      <c r="FW497" s="28"/>
      <c r="FX497" s="28"/>
      <c r="FY497" s="28"/>
      <c r="FZ497" s="28"/>
      <c r="GA497" s="28"/>
      <c r="GB497" s="28"/>
      <c r="GC497" s="28"/>
      <c r="GD497" s="28"/>
      <c r="GE497" s="28"/>
      <c r="GF497" s="28"/>
      <c r="GG497" s="28"/>
      <c r="GH497" s="28"/>
      <c r="GI497" s="28"/>
      <c r="GJ497" s="28"/>
      <c r="GK497" s="28"/>
      <c r="GL497" s="28"/>
      <c r="GM497" s="28"/>
      <c r="GN497" s="28"/>
      <c r="GO497" s="28"/>
      <c r="GP497" s="28"/>
      <c r="GQ497" s="28"/>
      <c r="GR497" s="28"/>
      <c r="GS497" s="28"/>
      <c r="GT497" s="28"/>
      <c r="GU497" s="28"/>
      <c r="GV497" s="28"/>
      <c r="GW497" s="28"/>
      <c r="GX497" s="28"/>
      <c r="GY497" s="28"/>
      <c r="GZ497" s="28"/>
      <c r="HA497" s="28"/>
      <c r="HB497" s="28"/>
      <c r="HC497" s="28"/>
      <c r="HD497" s="28"/>
      <c r="HE497" s="28"/>
      <c r="HF497" s="28"/>
      <c r="HG497" s="28"/>
      <c r="HH497" s="28"/>
      <c r="HI497" s="28"/>
      <c r="HJ497" s="28"/>
      <c r="HK497" s="28"/>
      <c r="HL497" s="28"/>
      <c r="HM497" s="28"/>
      <c r="HN497" s="28"/>
      <c r="HO497" s="28"/>
      <c r="HP497" s="28"/>
      <c r="HQ497" s="28"/>
      <c r="HR497" s="28"/>
      <c r="HS497" s="28"/>
      <c r="HT497" s="28"/>
      <c r="HU497" s="28"/>
      <c r="HV497" s="28"/>
      <c r="HW497" s="28"/>
      <c r="HX497" s="28"/>
      <c r="HY497" s="28"/>
      <c r="HZ497" s="28"/>
      <c r="IA497" s="28"/>
      <c r="IB497" s="28"/>
      <c r="IC497" s="28"/>
      <c r="ID497" s="28"/>
      <c r="IE497" s="28"/>
      <c r="IF497" s="28"/>
      <c r="IG497" s="28"/>
      <c r="IH497" s="28"/>
      <c r="II497" s="28"/>
      <c r="IJ497" s="28"/>
      <c r="IK497" s="28"/>
      <c r="IL497" s="28"/>
      <c r="IM497" s="28"/>
    </row>
    <row r="498" spans="1:247" ht="38.25">
      <c r="A498" s="17" t="s">
        <v>3140</v>
      </c>
      <c r="B498" s="18" t="s">
        <v>3137</v>
      </c>
      <c r="C498" s="19" t="s">
        <v>396</v>
      </c>
      <c r="D498" s="20" t="s">
        <v>3141</v>
      </c>
      <c r="E498" s="21" t="s">
        <v>3142</v>
      </c>
      <c r="F498" s="17" t="s">
        <v>369</v>
      </c>
      <c r="G498" s="22" t="s">
        <v>2519</v>
      </c>
      <c r="H498" s="23" t="s">
        <v>990</v>
      </c>
      <c r="I498" s="22" t="s">
        <v>3143</v>
      </c>
      <c r="J498" s="23" t="s">
        <v>3144</v>
      </c>
      <c r="K498" s="24"/>
      <c r="L498" s="25">
        <v>78025</v>
      </c>
      <c r="M498" s="26" t="s">
        <v>3145</v>
      </c>
      <c r="N498" s="27"/>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c r="DX498" s="28"/>
      <c r="DY498" s="28"/>
      <c r="DZ498" s="28"/>
      <c r="EA498" s="28"/>
      <c r="EB498" s="28"/>
      <c r="EC498" s="28"/>
      <c r="ED498" s="28"/>
      <c r="EE498" s="28"/>
      <c r="EF498" s="28"/>
      <c r="EG498" s="28"/>
      <c r="EH498" s="28"/>
      <c r="EI498" s="28"/>
      <c r="EJ498" s="28"/>
      <c r="EK498" s="28"/>
      <c r="EL498" s="28"/>
      <c r="EM498" s="28"/>
      <c r="EN498" s="28"/>
      <c r="EO498" s="28"/>
      <c r="EP498" s="28"/>
      <c r="EQ498" s="28"/>
      <c r="ER498" s="28"/>
      <c r="ES498" s="28"/>
      <c r="ET498" s="28"/>
      <c r="EU498" s="28"/>
      <c r="EV498" s="28"/>
      <c r="EW498" s="28"/>
      <c r="EX498" s="28"/>
      <c r="EY498" s="28"/>
      <c r="EZ498" s="28"/>
      <c r="FA498" s="28"/>
      <c r="FB498" s="28"/>
      <c r="FC498" s="28"/>
      <c r="FD498" s="28"/>
      <c r="FE498" s="28"/>
      <c r="FF498" s="28"/>
      <c r="FG498" s="28"/>
      <c r="FH498" s="28"/>
      <c r="FI498" s="28"/>
      <c r="FJ498" s="28"/>
      <c r="FK498" s="28"/>
      <c r="FL498" s="28"/>
      <c r="FM498" s="28"/>
      <c r="FN498" s="28"/>
      <c r="FO498" s="28"/>
      <c r="FP498" s="28"/>
      <c r="FQ498" s="28"/>
      <c r="FR498" s="28"/>
      <c r="FS498" s="28"/>
      <c r="FT498" s="28"/>
      <c r="FU498" s="28"/>
      <c r="FV498" s="28"/>
      <c r="FW498" s="28"/>
      <c r="FX498" s="28"/>
      <c r="FY498" s="28"/>
      <c r="FZ498" s="28"/>
      <c r="GA498" s="28"/>
      <c r="GB498" s="28"/>
      <c r="GC498" s="28"/>
      <c r="GD498" s="28"/>
      <c r="GE498" s="28"/>
      <c r="GF498" s="28"/>
      <c r="GG498" s="28"/>
      <c r="GH498" s="28"/>
      <c r="GI498" s="28"/>
      <c r="GJ498" s="28"/>
      <c r="GK498" s="28"/>
      <c r="GL498" s="28"/>
      <c r="GM498" s="28"/>
      <c r="GN498" s="28"/>
      <c r="GO498" s="28"/>
      <c r="GP498" s="28"/>
      <c r="GQ498" s="28"/>
      <c r="GR498" s="28"/>
      <c r="GS498" s="28"/>
      <c r="GT498" s="28"/>
      <c r="GU498" s="28"/>
      <c r="GV498" s="28"/>
      <c r="GW498" s="28"/>
      <c r="GX498" s="28"/>
      <c r="GY498" s="28"/>
      <c r="GZ498" s="28"/>
      <c r="HA498" s="28"/>
      <c r="HB498" s="28"/>
      <c r="HC498" s="28"/>
      <c r="HD498" s="28"/>
      <c r="HE498" s="28"/>
      <c r="HF498" s="28"/>
      <c r="HG498" s="28"/>
      <c r="HH498" s="28"/>
      <c r="HI498" s="28"/>
      <c r="HJ498" s="28"/>
      <c r="HK498" s="28"/>
      <c r="HL498" s="28"/>
      <c r="HM498" s="28"/>
      <c r="HN498" s="28"/>
      <c r="HO498" s="28"/>
      <c r="HP498" s="28"/>
      <c r="HQ498" s="28"/>
      <c r="HR498" s="28"/>
      <c r="HS498" s="28"/>
      <c r="HT498" s="28"/>
      <c r="HU498" s="28"/>
      <c r="HV498" s="28"/>
      <c r="HW498" s="28"/>
      <c r="HX498" s="28"/>
      <c r="HY498" s="28"/>
      <c r="HZ498" s="28"/>
      <c r="IA498" s="28"/>
      <c r="IB498" s="28"/>
      <c r="IC498" s="28"/>
      <c r="ID498" s="28"/>
      <c r="IE498" s="28"/>
      <c r="IF498" s="28"/>
      <c r="IG498" s="28"/>
      <c r="IH498" s="28"/>
      <c r="II498" s="28"/>
      <c r="IJ498" s="28"/>
      <c r="IK498" s="28"/>
      <c r="IL498" s="28"/>
      <c r="IM498" s="28"/>
    </row>
    <row r="499" spans="1:247" ht="102">
      <c r="A499" s="17" t="s">
        <v>3146</v>
      </c>
      <c r="B499" s="18" t="s">
        <v>3137</v>
      </c>
      <c r="C499" s="19" t="s">
        <v>396</v>
      </c>
      <c r="D499" s="20" t="s">
        <v>658</v>
      </c>
      <c r="E499" s="21" t="s">
        <v>659</v>
      </c>
      <c r="F499" s="17" t="s">
        <v>369</v>
      </c>
      <c r="G499" s="22">
        <v>44500000</v>
      </c>
      <c r="H499" s="23" t="s">
        <v>608</v>
      </c>
      <c r="I499" s="22" t="s">
        <v>3147</v>
      </c>
      <c r="J499" s="23" t="s">
        <v>3148</v>
      </c>
      <c r="K499" s="24"/>
      <c r="L499" s="25">
        <v>8360</v>
      </c>
      <c r="M499" s="26" t="s">
        <v>3149</v>
      </c>
      <c r="N499" s="27"/>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c r="DX499" s="28"/>
      <c r="DY499" s="28"/>
      <c r="DZ499" s="28"/>
      <c r="EA499" s="28"/>
      <c r="EB499" s="28"/>
      <c r="EC499" s="28"/>
      <c r="ED499" s="28"/>
      <c r="EE499" s="28"/>
      <c r="EF499" s="28"/>
      <c r="EG499" s="28"/>
      <c r="EH499" s="28"/>
      <c r="EI499" s="28"/>
      <c r="EJ499" s="28"/>
      <c r="EK499" s="28"/>
      <c r="EL499" s="28"/>
      <c r="EM499" s="28"/>
      <c r="EN499" s="28"/>
      <c r="EO499" s="28"/>
      <c r="EP499" s="28"/>
      <c r="EQ499" s="28"/>
      <c r="ER499" s="28"/>
      <c r="ES499" s="28"/>
      <c r="ET499" s="28"/>
      <c r="EU499" s="28"/>
      <c r="EV499" s="28"/>
      <c r="EW499" s="28"/>
      <c r="EX499" s="28"/>
      <c r="EY499" s="28"/>
      <c r="EZ499" s="28"/>
      <c r="FA499" s="28"/>
      <c r="FB499" s="28"/>
      <c r="FC499" s="28"/>
      <c r="FD499" s="28"/>
      <c r="FE499" s="28"/>
      <c r="FF499" s="28"/>
      <c r="FG499" s="28"/>
      <c r="FH499" s="28"/>
      <c r="FI499" s="28"/>
      <c r="FJ499" s="28"/>
      <c r="FK499" s="28"/>
      <c r="FL499" s="28"/>
      <c r="FM499" s="28"/>
      <c r="FN499" s="28"/>
      <c r="FO499" s="28"/>
      <c r="FP499" s="28"/>
      <c r="FQ499" s="28"/>
      <c r="FR499" s="28"/>
      <c r="FS499" s="28"/>
      <c r="FT499" s="28"/>
      <c r="FU499" s="28"/>
      <c r="FV499" s="28"/>
      <c r="FW499" s="28"/>
      <c r="FX499" s="28"/>
      <c r="FY499" s="28"/>
      <c r="FZ499" s="28"/>
      <c r="GA499" s="28"/>
      <c r="GB499" s="28"/>
      <c r="GC499" s="28"/>
      <c r="GD499" s="28"/>
      <c r="GE499" s="28"/>
      <c r="GF499" s="28"/>
      <c r="GG499" s="28"/>
      <c r="GH499" s="28"/>
      <c r="GI499" s="28"/>
      <c r="GJ499" s="28"/>
      <c r="GK499" s="28"/>
      <c r="GL499" s="28"/>
      <c r="GM499" s="28"/>
      <c r="GN499" s="28"/>
      <c r="GO499" s="28"/>
      <c r="GP499" s="28"/>
      <c r="GQ499" s="28"/>
      <c r="GR499" s="28"/>
      <c r="GS499" s="28"/>
      <c r="GT499" s="28"/>
      <c r="GU499" s="28"/>
      <c r="GV499" s="28"/>
      <c r="GW499" s="28"/>
      <c r="GX499" s="28"/>
      <c r="GY499" s="28"/>
      <c r="GZ499" s="28"/>
      <c r="HA499" s="28"/>
      <c r="HB499" s="28"/>
      <c r="HC499" s="28"/>
      <c r="HD499" s="28"/>
      <c r="HE499" s="28"/>
      <c r="HF499" s="28"/>
      <c r="HG499" s="28"/>
      <c r="HH499" s="28"/>
      <c r="HI499" s="28"/>
      <c r="HJ499" s="28"/>
      <c r="HK499" s="28"/>
      <c r="HL499" s="28"/>
      <c r="HM499" s="28"/>
      <c r="HN499" s="28"/>
      <c r="HO499" s="28"/>
      <c r="HP499" s="28"/>
      <c r="HQ499" s="28"/>
      <c r="HR499" s="28"/>
      <c r="HS499" s="28"/>
      <c r="HT499" s="28"/>
      <c r="HU499" s="28"/>
      <c r="HV499" s="28"/>
      <c r="HW499" s="28"/>
      <c r="HX499" s="28"/>
      <c r="HY499" s="28"/>
      <c r="HZ499" s="28"/>
      <c r="IA499" s="28"/>
      <c r="IB499" s="28"/>
      <c r="IC499" s="28"/>
      <c r="ID499" s="28"/>
      <c r="IE499" s="28"/>
      <c r="IF499" s="28"/>
      <c r="IG499" s="28"/>
      <c r="IH499" s="28"/>
      <c r="II499" s="28"/>
      <c r="IJ499" s="28"/>
      <c r="IK499" s="28"/>
      <c r="IL499" s="28"/>
      <c r="IM499" s="28"/>
    </row>
    <row r="500" spans="1:247" ht="51">
      <c r="A500" s="17" t="s">
        <v>3150</v>
      </c>
      <c r="B500" s="18" t="s">
        <v>3137</v>
      </c>
      <c r="C500" s="19" t="s">
        <v>396</v>
      </c>
      <c r="D500" s="20" t="s">
        <v>2701</v>
      </c>
      <c r="E500" s="21" t="s">
        <v>2702</v>
      </c>
      <c r="F500" s="17" t="s">
        <v>368</v>
      </c>
      <c r="G500" s="22">
        <v>55500000</v>
      </c>
      <c r="H500" s="23" t="s">
        <v>1232</v>
      </c>
      <c r="I500" s="22">
        <v>55500000</v>
      </c>
      <c r="J500" s="23" t="s">
        <v>3151</v>
      </c>
      <c r="K500" s="24"/>
      <c r="L500" s="25">
        <v>325</v>
      </c>
      <c r="M500" s="26"/>
      <c r="N500" s="27" t="s">
        <v>3152</v>
      </c>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c r="DX500" s="28"/>
      <c r="DY500" s="28"/>
      <c r="DZ500" s="28"/>
      <c r="EA500" s="28"/>
      <c r="EB500" s="28"/>
      <c r="EC500" s="28"/>
      <c r="ED500" s="28"/>
      <c r="EE500" s="28"/>
      <c r="EF500" s="28"/>
      <c r="EG500" s="28"/>
      <c r="EH500" s="28"/>
      <c r="EI500" s="28"/>
      <c r="EJ500" s="28"/>
      <c r="EK500" s="28"/>
      <c r="EL500" s="28"/>
      <c r="EM500" s="28"/>
      <c r="EN500" s="28"/>
      <c r="EO500" s="28"/>
      <c r="EP500" s="28"/>
      <c r="EQ500" s="28"/>
      <c r="ER500" s="28"/>
      <c r="ES500" s="28"/>
      <c r="ET500" s="28"/>
      <c r="EU500" s="28"/>
      <c r="EV500" s="28"/>
      <c r="EW500" s="28"/>
      <c r="EX500" s="28"/>
      <c r="EY500" s="28"/>
      <c r="EZ500" s="28"/>
      <c r="FA500" s="28"/>
      <c r="FB500" s="28"/>
      <c r="FC500" s="28"/>
      <c r="FD500" s="28"/>
      <c r="FE500" s="28"/>
      <c r="FF500" s="28"/>
      <c r="FG500" s="28"/>
      <c r="FH500" s="28"/>
      <c r="FI500" s="28"/>
      <c r="FJ500" s="28"/>
      <c r="FK500" s="28"/>
      <c r="FL500" s="28"/>
      <c r="FM500" s="28"/>
      <c r="FN500" s="28"/>
      <c r="FO500" s="28"/>
      <c r="FP500" s="28"/>
      <c r="FQ500" s="28"/>
      <c r="FR500" s="28"/>
      <c r="FS500" s="28"/>
      <c r="FT500" s="28"/>
      <c r="FU500" s="28"/>
      <c r="FV500" s="28"/>
      <c r="FW500" s="28"/>
      <c r="FX500" s="28"/>
      <c r="FY500" s="28"/>
      <c r="FZ500" s="28"/>
      <c r="GA500" s="28"/>
      <c r="GB500" s="28"/>
      <c r="GC500" s="28"/>
      <c r="GD500" s="28"/>
      <c r="GE500" s="28"/>
      <c r="GF500" s="28"/>
      <c r="GG500" s="28"/>
      <c r="GH500" s="28"/>
      <c r="GI500" s="28"/>
      <c r="GJ500" s="28"/>
      <c r="GK500" s="28"/>
      <c r="GL500" s="28"/>
      <c r="GM500" s="28"/>
      <c r="GN500" s="28"/>
      <c r="GO500" s="28"/>
      <c r="GP500" s="28"/>
      <c r="GQ500" s="28"/>
      <c r="GR500" s="28"/>
      <c r="GS500" s="28"/>
      <c r="GT500" s="28"/>
      <c r="GU500" s="28"/>
      <c r="GV500" s="28"/>
      <c r="GW500" s="28"/>
      <c r="GX500" s="28"/>
      <c r="GY500" s="28"/>
      <c r="GZ500" s="28"/>
      <c r="HA500" s="28"/>
      <c r="HB500" s="28"/>
      <c r="HC500" s="28"/>
      <c r="HD500" s="28"/>
      <c r="HE500" s="28"/>
      <c r="HF500" s="28"/>
      <c r="HG500" s="28"/>
      <c r="HH500" s="28"/>
      <c r="HI500" s="28"/>
      <c r="HJ500" s="28"/>
      <c r="HK500" s="28"/>
      <c r="HL500" s="28"/>
      <c r="HM500" s="28"/>
      <c r="HN500" s="28"/>
      <c r="HO500" s="28"/>
      <c r="HP500" s="28"/>
      <c r="HQ500" s="28"/>
      <c r="HR500" s="28"/>
      <c r="HS500" s="28"/>
      <c r="HT500" s="28"/>
      <c r="HU500" s="28"/>
      <c r="HV500" s="28"/>
      <c r="HW500" s="28"/>
      <c r="HX500" s="28"/>
      <c r="HY500" s="28"/>
      <c r="HZ500" s="28"/>
      <c r="IA500" s="28"/>
      <c r="IB500" s="28"/>
      <c r="IC500" s="28"/>
      <c r="ID500" s="28"/>
      <c r="IE500" s="28"/>
      <c r="IF500" s="28"/>
      <c r="IG500" s="28"/>
      <c r="IH500" s="28"/>
      <c r="II500" s="28"/>
      <c r="IJ500" s="28"/>
      <c r="IK500" s="28"/>
      <c r="IL500" s="28"/>
      <c r="IM500" s="28"/>
    </row>
    <row r="501" spans="1:247" ht="25.5">
      <c r="A501" s="17" t="s">
        <v>3153</v>
      </c>
      <c r="B501" s="18" t="s">
        <v>406</v>
      </c>
      <c r="C501" s="19" t="s">
        <v>396</v>
      </c>
      <c r="D501" s="20" t="s">
        <v>631</v>
      </c>
      <c r="E501" s="21" t="s">
        <v>632</v>
      </c>
      <c r="F501" s="17" t="s">
        <v>368</v>
      </c>
      <c r="G501" s="22" t="s">
        <v>441</v>
      </c>
      <c r="H501" s="23" t="s">
        <v>442</v>
      </c>
      <c r="I501" s="22" t="s">
        <v>443</v>
      </c>
      <c r="J501" s="23" t="s">
        <v>3154</v>
      </c>
      <c r="K501" s="24">
        <v>14760</v>
      </c>
      <c r="L501" s="25">
        <v>26420.4</v>
      </c>
      <c r="M501" s="26"/>
      <c r="N501" s="27" t="s">
        <v>3155</v>
      </c>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c r="DX501" s="28"/>
      <c r="DY501" s="28"/>
      <c r="DZ501" s="28"/>
      <c r="EA501" s="28"/>
      <c r="EB501" s="28"/>
      <c r="EC501" s="28"/>
      <c r="ED501" s="28"/>
      <c r="EE501" s="28"/>
      <c r="EF501" s="28"/>
      <c r="EG501" s="28"/>
      <c r="EH501" s="28"/>
      <c r="EI501" s="28"/>
      <c r="EJ501" s="28"/>
      <c r="EK501" s="28"/>
      <c r="EL501" s="28"/>
      <c r="EM501" s="28"/>
      <c r="EN501" s="28"/>
      <c r="EO501" s="28"/>
      <c r="EP501" s="28"/>
      <c r="EQ501" s="28"/>
      <c r="ER501" s="28"/>
      <c r="ES501" s="28"/>
      <c r="ET501" s="28"/>
      <c r="EU501" s="28"/>
      <c r="EV501" s="28"/>
      <c r="EW501" s="28"/>
      <c r="EX501" s="28"/>
      <c r="EY501" s="28"/>
      <c r="EZ501" s="28"/>
      <c r="FA501" s="28"/>
      <c r="FB501" s="28"/>
      <c r="FC501" s="28"/>
      <c r="FD501" s="28"/>
      <c r="FE501" s="28"/>
      <c r="FF501" s="28"/>
      <c r="FG501" s="28"/>
      <c r="FH501" s="28"/>
      <c r="FI501" s="28"/>
      <c r="FJ501" s="28"/>
      <c r="FK501" s="28"/>
      <c r="FL501" s="28"/>
      <c r="FM501" s="28"/>
      <c r="FN501" s="28"/>
      <c r="FO501" s="28"/>
      <c r="FP501" s="28"/>
      <c r="FQ501" s="28"/>
      <c r="FR501" s="28"/>
      <c r="FS501" s="28"/>
      <c r="FT501" s="28"/>
      <c r="FU501" s="28"/>
      <c r="FV501" s="28"/>
      <c r="FW501" s="28"/>
      <c r="FX501" s="28"/>
      <c r="FY501" s="28"/>
      <c r="FZ501" s="28"/>
      <c r="GA501" s="28"/>
      <c r="GB501" s="28"/>
      <c r="GC501" s="28"/>
      <c r="GD501" s="28"/>
      <c r="GE501" s="28"/>
      <c r="GF501" s="28"/>
      <c r="GG501" s="28"/>
      <c r="GH501" s="28"/>
      <c r="GI501" s="28"/>
      <c r="GJ501" s="28"/>
      <c r="GK501" s="28"/>
      <c r="GL501" s="28"/>
      <c r="GM501" s="28"/>
      <c r="GN501" s="28"/>
      <c r="GO501" s="28"/>
      <c r="GP501" s="28"/>
      <c r="GQ501" s="28"/>
      <c r="GR501" s="28"/>
      <c r="GS501" s="28"/>
      <c r="GT501" s="28"/>
      <c r="GU501" s="28"/>
      <c r="GV501" s="28"/>
      <c r="GW501" s="28"/>
      <c r="GX501" s="28"/>
      <c r="GY501" s="28"/>
      <c r="GZ501" s="28"/>
      <c r="HA501" s="28"/>
      <c r="HB501" s="28"/>
      <c r="HC501" s="28"/>
      <c r="HD501" s="28"/>
      <c r="HE501" s="28"/>
      <c r="HF501" s="28"/>
      <c r="HG501" s="28"/>
      <c r="HH501" s="28"/>
      <c r="HI501" s="28"/>
      <c r="HJ501" s="28"/>
      <c r="HK501" s="28"/>
      <c r="HL501" s="28"/>
      <c r="HM501" s="28"/>
      <c r="HN501" s="28"/>
      <c r="HO501" s="28"/>
      <c r="HP501" s="28"/>
      <c r="HQ501" s="28"/>
      <c r="HR501" s="28"/>
      <c r="HS501" s="28"/>
      <c r="HT501" s="28"/>
      <c r="HU501" s="28"/>
      <c r="HV501" s="28"/>
      <c r="HW501" s="28"/>
      <c r="HX501" s="28"/>
      <c r="HY501" s="28"/>
      <c r="HZ501" s="28"/>
      <c r="IA501" s="28"/>
      <c r="IB501" s="28"/>
      <c r="IC501" s="28"/>
      <c r="ID501" s="28"/>
      <c r="IE501" s="28"/>
      <c r="IF501" s="28"/>
      <c r="IG501" s="28"/>
      <c r="IH501" s="28"/>
      <c r="II501" s="28"/>
      <c r="IJ501" s="28"/>
      <c r="IK501" s="28"/>
      <c r="IL501" s="28"/>
      <c r="IM501" s="28"/>
    </row>
    <row r="502" spans="1:247" ht="38.25">
      <c r="A502" s="17" t="s">
        <v>3156</v>
      </c>
      <c r="B502" s="18" t="s">
        <v>3157</v>
      </c>
      <c r="C502" s="19" t="s">
        <v>396</v>
      </c>
      <c r="D502" s="20" t="s">
        <v>2716</v>
      </c>
      <c r="E502" s="21" t="s">
        <v>2717</v>
      </c>
      <c r="F502" s="17" t="s">
        <v>369</v>
      </c>
      <c r="G502" s="22">
        <v>32400000</v>
      </c>
      <c r="H502" s="23" t="s">
        <v>2782</v>
      </c>
      <c r="I502" s="22" t="s">
        <v>3158</v>
      </c>
      <c r="J502" s="23" t="s">
        <v>3159</v>
      </c>
      <c r="K502" s="24"/>
      <c r="L502" s="25">
        <v>2087</v>
      </c>
      <c r="M502" s="26" t="s">
        <v>3160</v>
      </c>
      <c r="N502" s="27"/>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c r="DX502" s="28"/>
      <c r="DY502" s="28"/>
      <c r="DZ502" s="28"/>
      <c r="EA502" s="28"/>
      <c r="EB502" s="28"/>
      <c r="EC502" s="28"/>
      <c r="ED502" s="28"/>
      <c r="EE502" s="28"/>
      <c r="EF502" s="28"/>
      <c r="EG502" s="28"/>
      <c r="EH502" s="28"/>
      <c r="EI502" s="28"/>
      <c r="EJ502" s="28"/>
      <c r="EK502" s="28"/>
      <c r="EL502" s="28"/>
      <c r="EM502" s="28"/>
      <c r="EN502" s="28"/>
      <c r="EO502" s="28"/>
      <c r="EP502" s="28"/>
      <c r="EQ502" s="28"/>
      <c r="ER502" s="28"/>
      <c r="ES502" s="28"/>
      <c r="ET502" s="28"/>
      <c r="EU502" s="28"/>
      <c r="EV502" s="28"/>
      <c r="EW502" s="28"/>
      <c r="EX502" s="28"/>
      <c r="EY502" s="28"/>
      <c r="EZ502" s="28"/>
      <c r="FA502" s="28"/>
      <c r="FB502" s="28"/>
      <c r="FC502" s="28"/>
      <c r="FD502" s="28"/>
      <c r="FE502" s="28"/>
      <c r="FF502" s="28"/>
      <c r="FG502" s="28"/>
      <c r="FH502" s="28"/>
      <c r="FI502" s="28"/>
      <c r="FJ502" s="28"/>
      <c r="FK502" s="28"/>
      <c r="FL502" s="28"/>
      <c r="FM502" s="28"/>
      <c r="FN502" s="28"/>
      <c r="FO502" s="28"/>
      <c r="FP502" s="28"/>
      <c r="FQ502" s="28"/>
      <c r="FR502" s="28"/>
      <c r="FS502" s="28"/>
      <c r="FT502" s="28"/>
      <c r="FU502" s="28"/>
      <c r="FV502" s="28"/>
      <c r="FW502" s="28"/>
      <c r="FX502" s="28"/>
      <c r="FY502" s="28"/>
      <c r="FZ502" s="28"/>
      <c r="GA502" s="28"/>
      <c r="GB502" s="28"/>
      <c r="GC502" s="28"/>
      <c r="GD502" s="28"/>
      <c r="GE502" s="28"/>
      <c r="GF502" s="28"/>
      <c r="GG502" s="28"/>
      <c r="GH502" s="28"/>
      <c r="GI502" s="28"/>
      <c r="GJ502" s="28"/>
      <c r="GK502" s="28"/>
      <c r="GL502" s="28"/>
      <c r="GM502" s="28"/>
      <c r="GN502" s="28"/>
      <c r="GO502" s="28"/>
      <c r="GP502" s="28"/>
      <c r="GQ502" s="28"/>
      <c r="GR502" s="28"/>
      <c r="GS502" s="28"/>
      <c r="GT502" s="28"/>
      <c r="GU502" s="28"/>
      <c r="GV502" s="28"/>
      <c r="GW502" s="28"/>
      <c r="GX502" s="28"/>
      <c r="GY502" s="28"/>
      <c r="GZ502" s="28"/>
      <c r="HA502" s="28"/>
      <c r="HB502" s="28"/>
      <c r="HC502" s="28"/>
      <c r="HD502" s="28"/>
      <c r="HE502" s="28"/>
      <c r="HF502" s="28"/>
      <c r="HG502" s="28"/>
      <c r="HH502" s="28"/>
      <c r="HI502" s="28"/>
      <c r="HJ502" s="28"/>
      <c r="HK502" s="28"/>
      <c r="HL502" s="28"/>
      <c r="HM502" s="28"/>
      <c r="HN502" s="28"/>
      <c r="HO502" s="28"/>
      <c r="HP502" s="28"/>
      <c r="HQ502" s="28"/>
      <c r="HR502" s="28"/>
      <c r="HS502" s="28"/>
      <c r="HT502" s="28"/>
      <c r="HU502" s="28"/>
      <c r="HV502" s="28"/>
      <c r="HW502" s="28"/>
      <c r="HX502" s="28"/>
      <c r="HY502" s="28"/>
      <c r="HZ502" s="28"/>
      <c r="IA502" s="28"/>
      <c r="IB502" s="28"/>
      <c r="IC502" s="28"/>
      <c r="ID502" s="28"/>
      <c r="IE502" s="28"/>
      <c r="IF502" s="28"/>
      <c r="IG502" s="28"/>
      <c r="IH502" s="28"/>
      <c r="II502" s="28"/>
      <c r="IJ502" s="28"/>
      <c r="IK502" s="28"/>
      <c r="IL502" s="28"/>
      <c r="IM502" s="28"/>
    </row>
    <row r="503" spans="1:247" ht="25.5">
      <c r="A503" s="17" t="s">
        <v>3161</v>
      </c>
      <c r="B503" s="18" t="s">
        <v>3157</v>
      </c>
      <c r="C503" s="19" t="s">
        <v>396</v>
      </c>
      <c r="D503" s="20" t="s">
        <v>3162</v>
      </c>
      <c r="E503" s="21" t="s">
        <v>3163</v>
      </c>
      <c r="F503" s="17" t="s">
        <v>388</v>
      </c>
      <c r="G503" s="22" t="s">
        <v>3164</v>
      </c>
      <c r="H503" s="23" t="s">
        <v>470</v>
      </c>
      <c r="I503" s="22" t="s">
        <v>3165</v>
      </c>
      <c r="J503" s="23" t="s">
        <v>3166</v>
      </c>
      <c r="K503" s="24" t="s">
        <v>3167</v>
      </c>
      <c r="L503" s="25">
        <v>2610</v>
      </c>
      <c r="M503" s="26" t="s">
        <v>3168</v>
      </c>
      <c r="N503" s="27"/>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c r="DX503" s="28"/>
      <c r="DY503" s="28"/>
      <c r="DZ503" s="28"/>
      <c r="EA503" s="28"/>
      <c r="EB503" s="28"/>
      <c r="EC503" s="28"/>
      <c r="ED503" s="28"/>
      <c r="EE503" s="28"/>
      <c r="EF503" s="28"/>
      <c r="EG503" s="28"/>
      <c r="EH503" s="28"/>
      <c r="EI503" s="28"/>
      <c r="EJ503" s="28"/>
      <c r="EK503" s="28"/>
      <c r="EL503" s="28"/>
      <c r="EM503" s="28"/>
      <c r="EN503" s="28"/>
      <c r="EO503" s="28"/>
      <c r="EP503" s="28"/>
      <c r="EQ503" s="28"/>
      <c r="ER503" s="28"/>
      <c r="ES503" s="28"/>
      <c r="ET503" s="28"/>
      <c r="EU503" s="28"/>
      <c r="EV503" s="28"/>
      <c r="EW503" s="28"/>
      <c r="EX503" s="28"/>
      <c r="EY503" s="28"/>
      <c r="EZ503" s="28"/>
      <c r="FA503" s="28"/>
      <c r="FB503" s="28"/>
      <c r="FC503" s="28"/>
      <c r="FD503" s="28"/>
      <c r="FE503" s="28"/>
      <c r="FF503" s="28"/>
      <c r="FG503" s="28"/>
      <c r="FH503" s="28"/>
      <c r="FI503" s="28"/>
      <c r="FJ503" s="28"/>
      <c r="FK503" s="28"/>
      <c r="FL503" s="28"/>
      <c r="FM503" s="28"/>
      <c r="FN503" s="28"/>
      <c r="FO503" s="28"/>
      <c r="FP503" s="28"/>
      <c r="FQ503" s="28"/>
      <c r="FR503" s="28"/>
      <c r="FS503" s="28"/>
      <c r="FT503" s="28"/>
      <c r="FU503" s="28"/>
      <c r="FV503" s="28"/>
      <c r="FW503" s="28"/>
      <c r="FX503" s="28"/>
      <c r="FY503" s="28"/>
      <c r="FZ503" s="28"/>
      <c r="GA503" s="28"/>
      <c r="GB503" s="28"/>
      <c r="GC503" s="28"/>
      <c r="GD503" s="28"/>
      <c r="GE503" s="28"/>
      <c r="GF503" s="28"/>
      <c r="GG503" s="28"/>
      <c r="GH503" s="28"/>
      <c r="GI503" s="28"/>
      <c r="GJ503" s="28"/>
      <c r="GK503" s="28"/>
      <c r="GL503" s="28"/>
      <c r="GM503" s="28"/>
      <c r="GN503" s="28"/>
      <c r="GO503" s="28"/>
      <c r="GP503" s="28"/>
      <c r="GQ503" s="28"/>
      <c r="GR503" s="28"/>
      <c r="GS503" s="28"/>
      <c r="GT503" s="28"/>
      <c r="GU503" s="28"/>
      <c r="GV503" s="28"/>
      <c r="GW503" s="28"/>
      <c r="GX503" s="28"/>
      <c r="GY503" s="28"/>
      <c r="GZ503" s="28"/>
      <c r="HA503" s="28"/>
      <c r="HB503" s="28"/>
      <c r="HC503" s="28"/>
      <c r="HD503" s="28"/>
      <c r="HE503" s="28"/>
      <c r="HF503" s="28"/>
      <c r="HG503" s="28"/>
      <c r="HH503" s="28"/>
      <c r="HI503" s="28"/>
      <c r="HJ503" s="28"/>
      <c r="HK503" s="28"/>
      <c r="HL503" s="28"/>
      <c r="HM503" s="28"/>
      <c r="HN503" s="28"/>
      <c r="HO503" s="28"/>
      <c r="HP503" s="28"/>
      <c r="HQ503" s="28"/>
      <c r="HR503" s="28"/>
      <c r="HS503" s="28"/>
      <c r="HT503" s="28"/>
      <c r="HU503" s="28"/>
      <c r="HV503" s="28"/>
      <c r="HW503" s="28"/>
      <c r="HX503" s="28"/>
      <c r="HY503" s="28"/>
      <c r="HZ503" s="28"/>
      <c r="IA503" s="28"/>
      <c r="IB503" s="28"/>
      <c r="IC503" s="28"/>
      <c r="ID503" s="28"/>
      <c r="IE503" s="28"/>
      <c r="IF503" s="28"/>
      <c r="IG503" s="28"/>
      <c r="IH503" s="28"/>
      <c r="II503" s="28"/>
      <c r="IJ503" s="28"/>
      <c r="IK503" s="28"/>
      <c r="IL503" s="28"/>
      <c r="IM503" s="28"/>
    </row>
    <row r="504" spans="1:247" ht="25.5">
      <c r="A504" s="17" t="s">
        <v>3169</v>
      </c>
      <c r="B504" s="18" t="s">
        <v>3170</v>
      </c>
      <c r="C504" s="19" t="s">
        <v>1891</v>
      </c>
      <c r="D504" s="20" t="s">
        <v>3171</v>
      </c>
      <c r="E504" s="21" t="s">
        <v>3172</v>
      </c>
      <c r="F504" s="17" t="s">
        <v>388</v>
      </c>
      <c r="G504" s="22">
        <v>45300000</v>
      </c>
      <c r="H504" s="23" t="s">
        <v>509</v>
      </c>
      <c r="I504" s="22" t="s">
        <v>3111</v>
      </c>
      <c r="J504" s="23" t="s">
        <v>518</v>
      </c>
      <c r="K504" s="24"/>
      <c r="L504" s="25">
        <v>18940</v>
      </c>
      <c r="M504" s="26" t="s">
        <v>3173</v>
      </c>
      <c r="N504" s="27"/>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c r="DX504" s="28"/>
      <c r="DY504" s="28"/>
      <c r="DZ504" s="28"/>
      <c r="EA504" s="28"/>
      <c r="EB504" s="28"/>
      <c r="EC504" s="28"/>
      <c r="ED504" s="28"/>
      <c r="EE504" s="28"/>
      <c r="EF504" s="28"/>
      <c r="EG504" s="28"/>
      <c r="EH504" s="28"/>
      <c r="EI504" s="28"/>
      <c r="EJ504" s="28"/>
      <c r="EK504" s="28"/>
      <c r="EL504" s="28"/>
      <c r="EM504" s="28"/>
      <c r="EN504" s="28"/>
      <c r="EO504" s="28"/>
      <c r="EP504" s="28"/>
      <c r="EQ504" s="28"/>
      <c r="ER504" s="28"/>
      <c r="ES504" s="28"/>
      <c r="ET504" s="28"/>
      <c r="EU504" s="28"/>
      <c r="EV504" s="28"/>
      <c r="EW504" s="28"/>
      <c r="EX504" s="28"/>
      <c r="EY504" s="28"/>
      <c r="EZ504" s="28"/>
      <c r="FA504" s="28"/>
      <c r="FB504" s="28"/>
      <c r="FC504" s="28"/>
      <c r="FD504" s="28"/>
      <c r="FE504" s="28"/>
      <c r="FF504" s="28"/>
      <c r="FG504" s="28"/>
      <c r="FH504" s="28"/>
      <c r="FI504" s="28"/>
      <c r="FJ504" s="28"/>
      <c r="FK504" s="28"/>
      <c r="FL504" s="28"/>
      <c r="FM504" s="28"/>
      <c r="FN504" s="28"/>
      <c r="FO504" s="28"/>
      <c r="FP504" s="28"/>
      <c r="FQ504" s="28"/>
      <c r="FR504" s="28"/>
      <c r="FS504" s="28"/>
      <c r="FT504" s="28"/>
      <c r="FU504" s="28"/>
      <c r="FV504" s="28"/>
      <c r="FW504" s="28"/>
      <c r="FX504" s="28"/>
      <c r="FY504" s="28"/>
      <c r="FZ504" s="28"/>
      <c r="GA504" s="28"/>
      <c r="GB504" s="28"/>
      <c r="GC504" s="28"/>
      <c r="GD504" s="28"/>
      <c r="GE504" s="28"/>
      <c r="GF504" s="28"/>
      <c r="GG504" s="28"/>
      <c r="GH504" s="28"/>
      <c r="GI504" s="28"/>
      <c r="GJ504" s="28"/>
      <c r="GK504" s="28"/>
      <c r="GL504" s="28"/>
      <c r="GM504" s="28"/>
      <c r="GN504" s="28"/>
      <c r="GO504" s="28"/>
      <c r="GP504" s="28"/>
      <c r="GQ504" s="28"/>
      <c r="GR504" s="28"/>
      <c r="GS504" s="28"/>
      <c r="GT504" s="28"/>
      <c r="GU504" s="28"/>
      <c r="GV504" s="28"/>
      <c r="GW504" s="28"/>
      <c r="GX504" s="28"/>
      <c r="GY504" s="28"/>
      <c r="GZ504" s="28"/>
      <c r="HA504" s="28"/>
      <c r="HB504" s="28"/>
      <c r="HC504" s="28"/>
      <c r="HD504" s="28"/>
      <c r="HE504" s="28"/>
      <c r="HF504" s="28"/>
      <c r="HG504" s="28"/>
      <c r="HH504" s="28"/>
      <c r="HI504" s="28"/>
      <c r="HJ504" s="28"/>
      <c r="HK504" s="28"/>
      <c r="HL504" s="28"/>
      <c r="HM504" s="28"/>
      <c r="HN504" s="28"/>
      <c r="HO504" s="28"/>
      <c r="HP504" s="28"/>
      <c r="HQ504" s="28"/>
      <c r="HR504" s="28"/>
      <c r="HS504" s="28"/>
      <c r="HT504" s="28"/>
      <c r="HU504" s="28"/>
      <c r="HV504" s="28"/>
      <c r="HW504" s="28"/>
      <c r="HX504" s="28"/>
      <c r="HY504" s="28"/>
      <c r="HZ504" s="28"/>
      <c r="IA504" s="28"/>
      <c r="IB504" s="28"/>
      <c r="IC504" s="28"/>
      <c r="ID504" s="28"/>
      <c r="IE504" s="28"/>
      <c r="IF504" s="28"/>
      <c r="IG504" s="28"/>
      <c r="IH504" s="28"/>
      <c r="II504" s="28"/>
      <c r="IJ504" s="28"/>
      <c r="IK504" s="28"/>
      <c r="IL504" s="28"/>
      <c r="IM504" s="28"/>
    </row>
    <row r="505" spans="1:247" ht="25.5">
      <c r="A505" s="17" t="s">
        <v>3174</v>
      </c>
      <c r="B505" s="18" t="s">
        <v>3175</v>
      </c>
      <c r="C505" s="19" t="s">
        <v>396</v>
      </c>
      <c r="D505" s="20" t="s">
        <v>3176</v>
      </c>
      <c r="E505" s="21" t="s">
        <v>3177</v>
      </c>
      <c r="F505" s="17" t="s">
        <v>388</v>
      </c>
      <c r="G505" s="22">
        <v>45400000</v>
      </c>
      <c r="H505" s="23" t="s">
        <v>3178</v>
      </c>
      <c r="I505" s="22" t="s">
        <v>1975</v>
      </c>
      <c r="J505" s="23" t="s">
        <v>3179</v>
      </c>
      <c r="K505" s="24"/>
      <c r="L505" s="25">
        <v>65256.38</v>
      </c>
      <c r="M505" s="26" t="s">
        <v>3180</v>
      </c>
      <c r="N505" s="27"/>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c r="EP505" s="28"/>
      <c r="EQ505" s="28"/>
      <c r="ER505" s="28"/>
      <c r="ES505" s="28"/>
      <c r="ET505" s="28"/>
      <c r="EU505" s="28"/>
      <c r="EV505" s="28"/>
      <c r="EW505" s="28"/>
      <c r="EX505" s="28"/>
      <c r="EY505" s="28"/>
      <c r="EZ505" s="28"/>
      <c r="FA505" s="28"/>
      <c r="FB505" s="28"/>
      <c r="FC505" s="28"/>
      <c r="FD505" s="28"/>
      <c r="FE505" s="28"/>
      <c r="FF505" s="28"/>
      <c r="FG505" s="28"/>
      <c r="FH505" s="28"/>
      <c r="FI505" s="28"/>
      <c r="FJ505" s="28"/>
      <c r="FK505" s="28"/>
      <c r="FL505" s="28"/>
      <c r="FM505" s="28"/>
      <c r="FN505" s="28"/>
      <c r="FO505" s="28"/>
      <c r="FP505" s="28"/>
      <c r="FQ505" s="28"/>
      <c r="FR505" s="28"/>
      <c r="FS505" s="28"/>
      <c r="FT505" s="28"/>
      <c r="FU505" s="28"/>
      <c r="FV505" s="28"/>
      <c r="FW505" s="28"/>
      <c r="FX505" s="28"/>
      <c r="FY505" s="28"/>
      <c r="FZ505" s="28"/>
      <c r="GA505" s="28"/>
      <c r="GB505" s="28"/>
      <c r="GC505" s="28"/>
      <c r="GD505" s="28"/>
      <c r="GE505" s="28"/>
      <c r="GF505" s="28"/>
      <c r="GG505" s="28"/>
      <c r="GH505" s="28"/>
      <c r="GI505" s="28"/>
      <c r="GJ505" s="28"/>
      <c r="GK505" s="28"/>
      <c r="GL505" s="28"/>
      <c r="GM505" s="28"/>
      <c r="GN505" s="28"/>
      <c r="GO505" s="28"/>
      <c r="GP505" s="28"/>
      <c r="GQ505" s="28"/>
      <c r="GR505" s="28"/>
      <c r="GS505" s="28"/>
      <c r="GT505" s="28"/>
      <c r="GU505" s="28"/>
      <c r="GV505" s="28"/>
      <c r="GW505" s="28"/>
      <c r="GX505" s="28"/>
      <c r="GY505" s="28"/>
      <c r="GZ505" s="28"/>
      <c r="HA505" s="28"/>
      <c r="HB505" s="28"/>
      <c r="HC505" s="28"/>
      <c r="HD505" s="28"/>
      <c r="HE505" s="28"/>
      <c r="HF505" s="28"/>
      <c r="HG505" s="28"/>
      <c r="HH505" s="28"/>
      <c r="HI505" s="28"/>
      <c r="HJ505" s="28"/>
      <c r="HK505" s="28"/>
      <c r="HL505" s="28"/>
      <c r="HM505" s="28"/>
      <c r="HN505" s="28"/>
      <c r="HO505" s="28"/>
      <c r="HP505" s="28"/>
      <c r="HQ505" s="28"/>
      <c r="HR505" s="28"/>
      <c r="HS505" s="28"/>
      <c r="HT505" s="28"/>
      <c r="HU505" s="28"/>
      <c r="HV505" s="28"/>
      <c r="HW505" s="28"/>
      <c r="HX505" s="28"/>
      <c r="HY505" s="28"/>
      <c r="HZ505" s="28"/>
      <c r="IA505" s="28"/>
      <c r="IB505" s="28"/>
      <c r="IC505" s="28"/>
      <c r="ID505" s="28"/>
      <c r="IE505" s="28"/>
      <c r="IF505" s="28"/>
      <c r="IG505" s="28"/>
      <c r="IH505" s="28"/>
      <c r="II505" s="28"/>
      <c r="IJ505" s="28"/>
      <c r="IK505" s="28"/>
      <c r="IL505" s="28"/>
      <c r="IM505" s="28"/>
    </row>
    <row r="506" spans="1:247" ht="25.5">
      <c r="A506" s="17" t="s">
        <v>3181</v>
      </c>
      <c r="B506" s="18" t="s">
        <v>3175</v>
      </c>
      <c r="C506" s="19" t="s">
        <v>2923</v>
      </c>
      <c r="D506" s="20" t="s">
        <v>959</v>
      </c>
      <c r="E506" s="21" t="s">
        <v>960</v>
      </c>
      <c r="F506" s="17" t="s">
        <v>368</v>
      </c>
      <c r="G506" s="22" t="s">
        <v>3182</v>
      </c>
      <c r="H506" s="23" t="s">
        <v>962</v>
      </c>
      <c r="I506" s="22">
        <v>15930000</v>
      </c>
      <c r="J506" s="23" t="s">
        <v>3183</v>
      </c>
      <c r="K506" s="24"/>
      <c r="L506" s="25">
        <v>63.9</v>
      </c>
      <c r="M506" s="26"/>
      <c r="N506" s="27" t="s">
        <v>3184</v>
      </c>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8"/>
      <c r="EV506" s="28"/>
      <c r="EW506" s="28"/>
      <c r="EX506" s="28"/>
      <c r="EY506" s="28"/>
      <c r="EZ506" s="28"/>
      <c r="FA506" s="28"/>
      <c r="FB506" s="28"/>
      <c r="FC506" s="28"/>
      <c r="FD506" s="28"/>
      <c r="FE506" s="28"/>
      <c r="FF506" s="28"/>
      <c r="FG506" s="28"/>
      <c r="FH506" s="28"/>
      <c r="FI506" s="28"/>
      <c r="FJ506" s="28"/>
      <c r="FK506" s="28"/>
      <c r="FL506" s="28"/>
      <c r="FM506" s="28"/>
      <c r="FN506" s="28"/>
      <c r="FO506" s="28"/>
      <c r="FP506" s="28"/>
      <c r="FQ506" s="28"/>
      <c r="FR506" s="28"/>
      <c r="FS506" s="28"/>
      <c r="FT506" s="28"/>
      <c r="FU506" s="28"/>
      <c r="FV506" s="28"/>
      <c r="FW506" s="28"/>
      <c r="FX506" s="28"/>
      <c r="FY506" s="28"/>
      <c r="FZ506" s="28"/>
      <c r="GA506" s="28"/>
      <c r="GB506" s="28"/>
      <c r="GC506" s="28"/>
      <c r="GD506" s="28"/>
      <c r="GE506" s="28"/>
      <c r="GF506" s="28"/>
      <c r="GG506" s="28"/>
      <c r="GH506" s="28"/>
      <c r="GI506" s="28"/>
      <c r="GJ506" s="28"/>
      <c r="GK506" s="28"/>
      <c r="GL506" s="28"/>
      <c r="GM506" s="28"/>
      <c r="GN506" s="28"/>
      <c r="GO506" s="28"/>
      <c r="GP506" s="28"/>
      <c r="GQ506" s="28"/>
      <c r="GR506" s="28"/>
      <c r="GS506" s="28"/>
      <c r="GT506" s="28"/>
      <c r="GU506" s="28"/>
      <c r="GV506" s="28"/>
      <c r="GW506" s="28"/>
      <c r="GX506" s="28"/>
      <c r="GY506" s="28"/>
      <c r="GZ506" s="28"/>
      <c r="HA506" s="28"/>
      <c r="HB506" s="28"/>
      <c r="HC506" s="28"/>
      <c r="HD506" s="28"/>
      <c r="HE506" s="28"/>
      <c r="HF506" s="28"/>
      <c r="HG506" s="28"/>
      <c r="HH506" s="28"/>
      <c r="HI506" s="28"/>
      <c r="HJ506" s="28"/>
      <c r="HK506" s="28"/>
      <c r="HL506" s="28"/>
      <c r="HM506" s="28"/>
      <c r="HN506" s="28"/>
      <c r="HO506" s="28"/>
      <c r="HP506" s="28"/>
      <c r="HQ506" s="28"/>
      <c r="HR506" s="28"/>
      <c r="HS506" s="28"/>
      <c r="HT506" s="28"/>
      <c r="HU506" s="28"/>
      <c r="HV506" s="28"/>
      <c r="HW506" s="28"/>
      <c r="HX506" s="28"/>
      <c r="HY506" s="28"/>
      <c r="HZ506" s="28"/>
      <c r="IA506" s="28"/>
      <c r="IB506" s="28"/>
      <c r="IC506" s="28"/>
      <c r="ID506" s="28"/>
      <c r="IE506" s="28"/>
      <c r="IF506" s="28"/>
      <c r="IG506" s="28"/>
      <c r="IH506" s="28"/>
      <c r="II506" s="28"/>
      <c r="IJ506" s="28"/>
      <c r="IK506" s="28"/>
      <c r="IL506" s="28"/>
      <c r="IM506" s="28"/>
    </row>
    <row r="507" spans="1:247" ht="51">
      <c r="A507" s="17" t="s">
        <v>3185</v>
      </c>
      <c r="B507" s="18" t="s">
        <v>3186</v>
      </c>
      <c r="C507" s="19" t="s">
        <v>396</v>
      </c>
      <c r="D507" s="20" t="s">
        <v>3187</v>
      </c>
      <c r="E507" s="21" t="s">
        <v>3188</v>
      </c>
      <c r="F507" s="17" t="s">
        <v>388</v>
      </c>
      <c r="G507" s="22">
        <v>18200000</v>
      </c>
      <c r="H507" s="23" t="s">
        <v>1068</v>
      </c>
      <c r="I507" s="22" t="s">
        <v>3189</v>
      </c>
      <c r="J507" s="23" t="s">
        <v>3190</v>
      </c>
      <c r="K507" s="24"/>
      <c r="L507" s="25">
        <v>6500</v>
      </c>
      <c r="M507" s="26" t="s">
        <v>3191</v>
      </c>
      <c r="N507" s="27"/>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c r="DX507" s="28"/>
      <c r="DY507" s="28"/>
      <c r="DZ507" s="28"/>
      <c r="EA507" s="28"/>
      <c r="EB507" s="28"/>
      <c r="EC507" s="28"/>
      <c r="ED507" s="28"/>
      <c r="EE507" s="28"/>
      <c r="EF507" s="28"/>
      <c r="EG507" s="28"/>
      <c r="EH507" s="28"/>
      <c r="EI507" s="28"/>
      <c r="EJ507" s="28"/>
      <c r="EK507" s="28"/>
      <c r="EL507" s="28"/>
      <c r="EM507" s="28"/>
      <c r="EN507" s="28"/>
      <c r="EO507" s="28"/>
      <c r="EP507" s="28"/>
      <c r="EQ507" s="28"/>
      <c r="ER507" s="28"/>
      <c r="ES507" s="28"/>
      <c r="ET507" s="28"/>
      <c r="EU507" s="28"/>
      <c r="EV507" s="28"/>
      <c r="EW507" s="28"/>
      <c r="EX507" s="28"/>
      <c r="EY507" s="28"/>
      <c r="EZ507" s="28"/>
      <c r="FA507" s="28"/>
      <c r="FB507" s="28"/>
      <c r="FC507" s="28"/>
      <c r="FD507" s="28"/>
      <c r="FE507" s="28"/>
      <c r="FF507" s="28"/>
      <c r="FG507" s="28"/>
      <c r="FH507" s="28"/>
      <c r="FI507" s="28"/>
      <c r="FJ507" s="28"/>
      <c r="FK507" s="28"/>
      <c r="FL507" s="28"/>
      <c r="FM507" s="28"/>
      <c r="FN507" s="28"/>
      <c r="FO507" s="28"/>
      <c r="FP507" s="28"/>
      <c r="FQ507" s="28"/>
      <c r="FR507" s="28"/>
      <c r="FS507" s="28"/>
      <c r="FT507" s="28"/>
      <c r="FU507" s="28"/>
      <c r="FV507" s="28"/>
      <c r="FW507" s="28"/>
      <c r="FX507" s="28"/>
      <c r="FY507" s="28"/>
      <c r="FZ507" s="28"/>
      <c r="GA507" s="28"/>
      <c r="GB507" s="28"/>
      <c r="GC507" s="28"/>
      <c r="GD507" s="28"/>
      <c r="GE507" s="28"/>
      <c r="GF507" s="28"/>
      <c r="GG507" s="28"/>
      <c r="GH507" s="28"/>
      <c r="GI507" s="28"/>
      <c r="GJ507" s="28"/>
      <c r="GK507" s="28"/>
      <c r="GL507" s="28"/>
      <c r="GM507" s="28"/>
      <c r="GN507" s="28"/>
      <c r="GO507" s="28"/>
      <c r="GP507" s="28"/>
      <c r="GQ507" s="28"/>
      <c r="GR507" s="28"/>
      <c r="GS507" s="28"/>
      <c r="GT507" s="28"/>
      <c r="GU507" s="28"/>
      <c r="GV507" s="28"/>
      <c r="GW507" s="28"/>
      <c r="GX507" s="28"/>
      <c r="GY507" s="28"/>
      <c r="GZ507" s="28"/>
      <c r="HA507" s="28"/>
      <c r="HB507" s="28"/>
      <c r="HC507" s="28"/>
      <c r="HD507" s="28"/>
      <c r="HE507" s="28"/>
      <c r="HF507" s="28"/>
      <c r="HG507" s="28"/>
      <c r="HH507" s="28"/>
      <c r="HI507" s="28"/>
      <c r="HJ507" s="28"/>
      <c r="HK507" s="28"/>
      <c r="HL507" s="28"/>
      <c r="HM507" s="28"/>
      <c r="HN507" s="28"/>
      <c r="HO507" s="28"/>
      <c r="HP507" s="28"/>
      <c r="HQ507" s="28"/>
      <c r="HR507" s="28"/>
      <c r="HS507" s="28"/>
      <c r="HT507" s="28"/>
      <c r="HU507" s="28"/>
      <c r="HV507" s="28"/>
      <c r="HW507" s="28"/>
      <c r="HX507" s="28"/>
      <c r="HY507" s="28"/>
      <c r="HZ507" s="28"/>
      <c r="IA507" s="28"/>
      <c r="IB507" s="28"/>
      <c r="IC507" s="28"/>
      <c r="ID507" s="28"/>
      <c r="IE507" s="28"/>
      <c r="IF507" s="28"/>
      <c r="IG507" s="28"/>
      <c r="IH507" s="28"/>
      <c r="II507" s="28"/>
      <c r="IJ507" s="28"/>
      <c r="IK507" s="28"/>
      <c r="IL507" s="28"/>
      <c r="IM507" s="28"/>
    </row>
    <row r="508" spans="1:247" ht="38.25">
      <c r="A508" s="17" t="s">
        <v>3192</v>
      </c>
      <c r="B508" s="18" t="s">
        <v>3186</v>
      </c>
      <c r="C508" s="19" t="s">
        <v>396</v>
      </c>
      <c r="D508" s="20" t="s">
        <v>416</v>
      </c>
      <c r="E508" s="21" t="s">
        <v>417</v>
      </c>
      <c r="F508" s="17" t="s">
        <v>388</v>
      </c>
      <c r="G508" s="22">
        <v>32300000</v>
      </c>
      <c r="H508" s="23" t="s">
        <v>3030</v>
      </c>
      <c r="I508" s="22" t="s">
        <v>3193</v>
      </c>
      <c r="J508" s="23" t="s">
        <v>3194</v>
      </c>
      <c r="K508" s="24"/>
      <c r="L508" s="25">
        <f>1030-780</f>
        <v>250</v>
      </c>
      <c r="M508" s="26" t="s">
        <v>3195</v>
      </c>
      <c r="N508" s="27"/>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c r="DX508" s="28"/>
      <c r="DY508" s="28"/>
      <c r="DZ508" s="28"/>
      <c r="EA508" s="28"/>
      <c r="EB508" s="28"/>
      <c r="EC508" s="28"/>
      <c r="ED508" s="28"/>
      <c r="EE508" s="28"/>
      <c r="EF508" s="28"/>
      <c r="EG508" s="28"/>
      <c r="EH508" s="28"/>
      <c r="EI508" s="28"/>
      <c r="EJ508" s="28"/>
      <c r="EK508" s="28"/>
      <c r="EL508" s="28"/>
      <c r="EM508" s="28"/>
      <c r="EN508" s="28"/>
      <c r="EO508" s="28"/>
      <c r="EP508" s="28"/>
      <c r="EQ508" s="28"/>
      <c r="ER508" s="28"/>
      <c r="ES508" s="28"/>
      <c r="ET508" s="28"/>
      <c r="EU508" s="28"/>
      <c r="EV508" s="28"/>
      <c r="EW508" s="28"/>
      <c r="EX508" s="28"/>
      <c r="EY508" s="28"/>
      <c r="EZ508" s="28"/>
      <c r="FA508" s="28"/>
      <c r="FB508" s="28"/>
      <c r="FC508" s="28"/>
      <c r="FD508" s="28"/>
      <c r="FE508" s="28"/>
      <c r="FF508" s="28"/>
      <c r="FG508" s="28"/>
      <c r="FH508" s="28"/>
      <c r="FI508" s="28"/>
      <c r="FJ508" s="28"/>
      <c r="FK508" s="28"/>
      <c r="FL508" s="28"/>
      <c r="FM508" s="28"/>
      <c r="FN508" s="28"/>
      <c r="FO508" s="28"/>
      <c r="FP508" s="28"/>
      <c r="FQ508" s="28"/>
      <c r="FR508" s="28"/>
      <c r="FS508" s="28"/>
      <c r="FT508" s="28"/>
      <c r="FU508" s="28"/>
      <c r="FV508" s="28"/>
      <c r="FW508" s="28"/>
      <c r="FX508" s="28"/>
      <c r="FY508" s="28"/>
      <c r="FZ508" s="28"/>
      <c r="GA508" s="28"/>
      <c r="GB508" s="28"/>
      <c r="GC508" s="28"/>
      <c r="GD508" s="28"/>
      <c r="GE508" s="28"/>
      <c r="GF508" s="28"/>
      <c r="GG508" s="28"/>
      <c r="GH508" s="28"/>
      <c r="GI508" s="28"/>
      <c r="GJ508" s="28"/>
      <c r="GK508" s="28"/>
      <c r="GL508" s="28"/>
      <c r="GM508" s="28"/>
      <c r="GN508" s="28"/>
      <c r="GO508" s="28"/>
      <c r="GP508" s="28"/>
      <c r="GQ508" s="28"/>
      <c r="GR508" s="28"/>
      <c r="GS508" s="28"/>
      <c r="GT508" s="28"/>
      <c r="GU508" s="28"/>
      <c r="GV508" s="28"/>
      <c r="GW508" s="28"/>
      <c r="GX508" s="28"/>
      <c r="GY508" s="28"/>
      <c r="GZ508" s="28"/>
      <c r="HA508" s="28"/>
      <c r="HB508" s="28"/>
      <c r="HC508" s="28"/>
      <c r="HD508" s="28"/>
      <c r="HE508" s="28"/>
      <c r="HF508" s="28"/>
      <c r="HG508" s="28"/>
      <c r="HH508" s="28"/>
      <c r="HI508" s="28"/>
      <c r="HJ508" s="28"/>
      <c r="HK508" s="28"/>
      <c r="HL508" s="28"/>
      <c r="HM508" s="28"/>
      <c r="HN508" s="28"/>
      <c r="HO508" s="28"/>
      <c r="HP508" s="28"/>
      <c r="HQ508" s="28"/>
      <c r="HR508" s="28"/>
      <c r="HS508" s="28"/>
      <c r="HT508" s="28"/>
      <c r="HU508" s="28"/>
      <c r="HV508" s="28"/>
      <c r="HW508" s="28"/>
      <c r="HX508" s="28"/>
      <c r="HY508" s="28"/>
      <c r="HZ508" s="28"/>
      <c r="IA508" s="28"/>
      <c r="IB508" s="28"/>
      <c r="IC508" s="28"/>
      <c r="ID508" s="28"/>
      <c r="IE508" s="28"/>
      <c r="IF508" s="28"/>
      <c r="IG508" s="28"/>
      <c r="IH508" s="28"/>
      <c r="II508" s="28"/>
      <c r="IJ508" s="28"/>
      <c r="IK508" s="28"/>
      <c r="IL508" s="28"/>
      <c r="IM508" s="28"/>
    </row>
    <row r="509" spans="1:247" ht="25.5">
      <c r="A509" s="17" t="s">
        <v>3196</v>
      </c>
      <c r="B509" s="18" t="s">
        <v>1740</v>
      </c>
      <c r="C509" s="19" t="s">
        <v>2481</v>
      </c>
      <c r="D509" s="20" t="s">
        <v>1061</v>
      </c>
      <c r="E509" s="21" t="s">
        <v>1062</v>
      </c>
      <c r="F509" s="17" t="s">
        <v>368</v>
      </c>
      <c r="G509" s="22" t="s">
        <v>942</v>
      </c>
      <c r="H509" s="23" t="s">
        <v>943</v>
      </c>
      <c r="I509" s="22" t="s">
        <v>3197</v>
      </c>
      <c r="J509" s="23" t="s">
        <v>3198</v>
      </c>
      <c r="K509" s="24"/>
      <c r="L509" s="25">
        <v>12200</v>
      </c>
      <c r="M509" s="26"/>
      <c r="N509" s="27" t="s">
        <v>3199</v>
      </c>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c r="DX509" s="28"/>
      <c r="DY509" s="28"/>
      <c r="DZ509" s="28"/>
      <c r="EA509" s="28"/>
      <c r="EB509" s="28"/>
      <c r="EC509" s="28"/>
      <c r="ED509" s="28"/>
      <c r="EE509" s="28"/>
      <c r="EF509" s="28"/>
      <c r="EG509" s="28"/>
      <c r="EH509" s="28"/>
      <c r="EI509" s="28"/>
      <c r="EJ509" s="28"/>
      <c r="EK509" s="28"/>
      <c r="EL509" s="28"/>
      <c r="EM509" s="28"/>
      <c r="EN509" s="28"/>
      <c r="EO509" s="28"/>
      <c r="EP509" s="28"/>
      <c r="EQ509" s="28"/>
      <c r="ER509" s="28"/>
      <c r="ES509" s="28"/>
      <c r="ET509" s="28"/>
      <c r="EU509" s="28"/>
      <c r="EV509" s="28"/>
      <c r="EW509" s="28"/>
      <c r="EX509" s="28"/>
      <c r="EY509" s="28"/>
      <c r="EZ509" s="28"/>
      <c r="FA509" s="28"/>
      <c r="FB509" s="28"/>
      <c r="FC509" s="28"/>
      <c r="FD509" s="28"/>
      <c r="FE509" s="28"/>
      <c r="FF509" s="28"/>
      <c r="FG509" s="28"/>
      <c r="FH509" s="28"/>
      <c r="FI509" s="28"/>
      <c r="FJ509" s="28"/>
      <c r="FK509" s="28"/>
      <c r="FL509" s="28"/>
      <c r="FM509" s="28"/>
      <c r="FN509" s="28"/>
      <c r="FO509" s="28"/>
      <c r="FP509" s="28"/>
      <c r="FQ509" s="28"/>
      <c r="FR509" s="28"/>
      <c r="FS509" s="28"/>
      <c r="FT509" s="28"/>
      <c r="FU509" s="28"/>
      <c r="FV509" s="28"/>
      <c r="FW509" s="28"/>
      <c r="FX509" s="28"/>
      <c r="FY509" s="28"/>
      <c r="FZ509" s="28"/>
      <c r="GA509" s="28"/>
      <c r="GB509" s="28"/>
      <c r="GC509" s="28"/>
      <c r="GD509" s="28"/>
      <c r="GE509" s="28"/>
      <c r="GF509" s="28"/>
      <c r="GG509" s="28"/>
      <c r="GH509" s="28"/>
      <c r="GI509" s="28"/>
      <c r="GJ509" s="28"/>
      <c r="GK509" s="28"/>
      <c r="GL509" s="28"/>
      <c r="GM509" s="28"/>
      <c r="GN509" s="28"/>
      <c r="GO509" s="28"/>
      <c r="GP509" s="28"/>
      <c r="GQ509" s="28"/>
      <c r="GR509" s="28"/>
      <c r="GS509" s="28"/>
      <c r="GT509" s="28"/>
      <c r="GU509" s="28"/>
      <c r="GV509" s="28"/>
      <c r="GW509" s="28"/>
      <c r="GX509" s="28"/>
      <c r="GY509" s="28"/>
      <c r="GZ509" s="28"/>
      <c r="HA509" s="28"/>
      <c r="HB509" s="28"/>
      <c r="HC509" s="28"/>
      <c r="HD509" s="28"/>
      <c r="HE509" s="28"/>
      <c r="HF509" s="28"/>
      <c r="HG509" s="28"/>
      <c r="HH509" s="28"/>
      <c r="HI509" s="28"/>
      <c r="HJ509" s="28"/>
      <c r="HK509" s="28"/>
      <c r="HL509" s="28"/>
      <c r="HM509" s="28"/>
      <c r="HN509" s="28"/>
      <c r="HO509" s="28"/>
      <c r="HP509" s="28"/>
      <c r="HQ509" s="28"/>
      <c r="HR509" s="28"/>
      <c r="HS509" s="28"/>
      <c r="HT509" s="28"/>
      <c r="HU509" s="28"/>
      <c r="HV509" s="28"/>
      <c r="HW509" s="28"/>
      <c r="HX509" s="28"/>
      <c r="HY509" s="28"/>
      <c r="HZ509" s="28"/>
      <c r="IA509" s="28"/>
      <c r="IB509" s="28"/>
      <c r="IC509" s="28"/>
      <c r="ID509" s="28"/>
      <c r="IE509" s="28"/>
      <c r="IF509" s="28"/>
      <c r="IG509" s="28"/>
      <c r="IH509" s="28"/>
      <c r="II509" s="28"/>
      <c r="IJ509" s="28"/>
      <c r="IK509" s="28"/>
      <c r="IL509" s="28"/>
      <c r="IM509" s="28"/>
    </row>
    <row r="510" spans="1:247" ht="25.5">
      <c r="A510" s="17" t="s">
        <v>3200</v>
      </c>
      <c r="B510" s="18" t="s">
        <v>1740</v>
      </c>
      <c r="C510" s="19" t="s">
        <v>3201</v>
      </c>
      <c r="D510" s="20" t="s">
        <v>550</v>
      </c>
      <c r="E510" s="21" t="s">
        <v>551</v>
      </c>
      <c r="F510" s="17" t="s">
        <v>368</v>
      </c>
      <c r="G510" s="22" t="s">
        <v>552</v>
      </c>
      <c r="H510" s="23" t="s">
        <v>553</v>
      </c>
      <c r="I510" s="22" t="s">
        <v>554</v>
      </c>
      <c r="J510" s="23" t="s">
        <v>555</v>
      </c>
      <c r="K510" s="24"/>
      <c r="L510" s="25">
        <v>75</v>
      </c>
      <c r="M510" s="26"/>
      <c r="N510" s="27" t="s">
        <v>3202</v>
      </c>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28"/>
      <c r="FH510" s="28"/>
      <c r="FI510" s="28"/>
      <c r="FJ510" s="28"/>
      <c r="FK510" s="28"/>
      <c r="FL510" s="28"/>
      <c r="FM510" s="28"/>
      <c r="FN510" s="28"/>
      <c r="FO510" s="28"/>
      <c r="FP510" s="28"/>
      <c r="FQ510" s="28"/>
      <c r="FR510" s="28"/>
      <c r="FS510" s="28"/>
      <c r="FT510" s="28"/>
      <c r="FU510" s="28"/>
      <c r="FV510" s="28"/>
      <c r="FW510" s="28"/>
      <c r="FX510" s="28"/>
      <c r="FY510" s="28"/>
      <c r="FZ510" s="28"/>
      <c r="GA510" s="28"/>
      <c r="GB510" s="28"/>
      <c r="GC510" s="28"/>
      <c r="GD510" s="28"/>
      <c r="GE510" s="28"/>
      <c r="GF510" s="28"/>
      <c r="GG510" s="28"/>
      <c r="GH510" s="28"/>
      <c r="GI510" s="28"/>
      <c r="GJ510" s="28"/>
      <c r="GK510" s="28"/>
      <c r="GL510" s="28"/>
      <c r="GM510" s="28"/>
      <c r="GN510" s="28"/>
      <c r="GO510" s="28"/>
      <c r="GP510" s="28"/>
      <c r="GQ510" s="28"/>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c r="HW510" s="28"/>
      <c r="HX510" s="28"/>
      <c r="HY510" s="28"/>
      <c r="HZ510" s="28"/>
      <c r="IA510" s="28"/>
      <c r="IB510" s="28"/>
      <c r="IC510" s="28"/>
      <c r="ID510" s="28"/>
      <c r="IE510" s="28"/>
      <c r="IF510" s="28"/>
      <c r="IG510" s="28"/>
      <c r="IH510" s="28"/>
      <c r="II510" s="28"/>
      <c r="IJ510" s="28"/>
      <c r="IK510" s="28"/>
      <c r="IL510" s="28"/>
      <c r="IM510" s="28"/>
    </row>
    <row r="511" spans="1:247" ht="25.5">
      <c r="A511" s="17" t="s">
        <v>3203</v>
      </c>
      <c r="B511" s="18" t="s">
        <v>1740</v>
      </c>
      <c r="C511" s="19" t="s">
        <v>396</v>
      </c>
      <c r="D511" s="20" t="s">
        <v>673</v>
      </c>
      <c r="E511" s="21" t="s">
        <v>674</v>
      </c>
      <c r="F511" s="17" t="s">
        <v>369</v>
      </c>
      <c r="G511" s="22" t="s">
        <v>3204</v>
      </c>
      <c r="H511" s="23" t="s">
        <v>679</v>
      </c>
      <c r="I511" s="22" t="s">
        <v>3205</v>
      </c>
      <c r="J511" s="23" t="s">
        <v>3206</v>
      </c>
      <c r="K511" s="24"/>
      <c r="L511" s="25">
        <v>4900</v>
      </c>
      <c r="M511" s="26" t="s">
        <v>3207</v>
      </c>
      <c r="N511" s="27"/>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28"/>
      <c r="FH511" s="28"/>
      <c r="FI511" s="28"/>
      <c r="FJ511" s="28"/>
      <c r="FK511" s="28"/>
      <c r="FL511" s="28"/>
      <c r="FM511" s="28"/>
      <c r="FN511" s="28"/>
      <c r="FO511" s="28"/>
      <c r="FP511" s="28"/>
      <c r="FQ511" s="28"/>
      <c r="FR511" s="28"/>
      <c r="FS511" s="28"/>
      <c r="FT511" s="28"/>
      <c r="FU511" s="28"/>
      <c r="FV511" s="28"/>
      <c r="FW511" s="28"/>
      <c r="FX511" s="28"/>
      <c r="FY511" s="28"/>
      <c r="FZ511" s="28"/>
      <c r="GA511" s="28"/>
      <c r="GB511" s="28"/>
      <c r="GC511" s="28"/>
      <c r="GD511" s="28"/>
      <c r="GE511" s="28"/>
      <c r="GF511" s="28"/>
      <c r="GG511" s="28"/>
      <c r="GH511" s="28"/>
      <c r="GI511" s="28"/>
      <c r="GJ511" s="28"/>
      <c r="GK511" s="28"/>
      <c r="GL511" s="28"/>
      <c r="GM511" s="28"/>
      <c r="GN511" s="28"/>
      <c r="GO511" s="28"/>
      <c r="GP511" s="28"/>
      <c r="GQ511" s="28"/>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c r="HW511" s="28"/>
      <c r="HX511" s="28"/>
      <c r="HY511" s="28"/>
      <c r="HZ511" s="28"/>
      <c r="IA511" s="28"/>
      <c r="IB511" s="28"/>
      <c r="IC511" s="28"/>
      <c r="ID511" s="28"/>
      <c r="IE511" s="28"/>
      <c r="IF511" s="28"/>
      <c r="IG511" s="28"/>
      <c r="IH511" s="28"/>
      <c r="II511" s="28"/>
      <c r="IJ511" s="28"/>
      <c r="IK511" s="28"/>
      <c r="IL511" s="28"/>
      <c r="IM511" s="28"/>
    </row>
    <row r="512" spans="1:247" ht="25.5">
      <c r="A512" s="17" t="s">
        <v>3208</v>
      </c>
      <c r="B512" s="18" t="s">
        <v>1740</v>
      </c>
      <c r="C512" s="19" t="s">
        <v>396</v>
      </c>
      <c r="D512" s="20" t="s">
        <v>3209</v>
      </c>
      <c r="E512" s="21" t="s">
        <v>3210</v>
      </c>
      <c r="F512" s="17" t="s">
        <v>369</v>
      </c>
      <c r="G512" s="22" t="s">
        <v>3204</v>
      </c>
      <c r="H512" s="23" t="s">
        <v>679</v>
      </c>
      <c r="I512" s="22" t="s">
        <v>3211</v>
      </c>
      <c r="J512" s="23" t="s">
        <v>679</v>
      </c>
      <c r="K512" s="24"/>
      <c r="L512" s="25">
        <v>600</v>
      </c>
      <c r="M512" s="26" t="s">
        <v>3212</v>
      </c>
      <c r="N512" s="27"/>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28"/>
      <c r="FH512" s="28"/>
      <c r="FI512" s="28"/>
      <c r="FJ512" s="28"/>
      <c r="FK512" s="28"/>
      <c r="FL512" s="28"/>
      <c r="FM512" s="28"/>
      <c r="FN512" s="28"/>
      <c r="FO512" s="28"/>
      <c r="FP512" s="28"/>
      <c r="FQ512" s="28"/>
      <c r="FR512" s="28"/>
      <c r="FS512" s="28"/>
      <c r="FT512" s="28"/>
      <c r="FU512" s="28"/>
      <c r="FV512" s="28"/>
      <c r="FW512" s="28"/>
      <c r="FX512" s="28"/>
      <c r="FY512" s="28"/>
      <c r="FZ512" s="28"/>
      <c r="GA512" s="28"/>
      <c r="GB512" s="28"/>
      <c r="GC512" s="28"/>
      <c r="GD512" s="28"/>
      <c r="GE512" s="28"/>
      <c r="GF512" s="28"/>
      <c r="GG512" s="28"/>
      <c r="GH512" s="28"/>
      <c r="GI512" s="28"/>
      <c r="GJ512" s="28"/>
      <c r="GK512" s="28"/>
      <c r="GL512" s="28"/>
      <c r="GM512" s="28"/>
      <c r="GN512" s="28"/>
      <c r="GO512" s="28"/>
      <c r="GP512" s="28"/>
      <c r="GQ512" s="28"/>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c r="HW512" s="28"/>
      <c r="HX512" s="28"/>
      <c r="HY512" s="28"/>
      <c r="HZ512" s="28"/>
      <c r="IA512" s="28"/>
      <c r="IB512" s="28"/>
      <c r="IC512" s="28"/>
      <c r="ID512" s="28"/>
      <c r="IE512" s="28"/>
      <c r="IF512" s="28"/>
      <c r="IG512" s="28"/>
      <c r="IH512" s="28"/>
      <c r="II512" s="28"/>
      <c r="IJ512" s="28"/>
      <c r="IK512" s="28"/>
      <c r="IL512" s="28"/>
      <c r="IM512" s="28"/>
    </row>
    <row r="513" spans="1:247" ht="38.25">
      <c r="A513" s="17" t="s">
        <v>3213</v>
      </c>
      <c r="B513" s="18" t="s">
        <v>1740</v>
      </c>
      <c r="C513" s="19" t="s">
        <v>423</v>
      </c>
      <c r="D513" s="20" t="s">
        <v>1687</v>
      </c>
      <c r="E513" s="21" t="s">
        <v>1688</v>
      </c>
      <c r="F513" s="17" t="s">
        <v>388</v>
      </c>
      <c r="G513" s="22">
        <v>45200000</v>
      </c>
      <c r="H513" s="23" t="s">
        <v>1005</v>
      </c>
      <c r="I513" s="22" t="s">
        <v>3214</v>
      </c>
      <c r="J513" s="23" t="s">
        <v>3215</v>
      </c>
      <c r="K513" s="24"/>
      <c r="L513" s="25">
        <v>353894.1</v>
      </c>
      <c r="M513" s="26" t="s">
        <v>3216</v>
      </c>
      <c r="N513" s="27"/>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28"/>
      <c r="FH513" s="28"/>
      <c r="FI513" s="28"/>
      <c r="FJ513" s="28"/>
      <c r="FK513" s="28"/>
      <c r="FL513" s="28"/>
      <c r="FM513" s="28"/>
      <c r="FN513" s="28"/>
      <c r="FO513" s="28"/>
      <c r="FP513" s="28"/>
      <c r="FQ513" s="28"/>
      <c r="FR513" s="28"/>
      <c r="FS513" s="28"/>
      <c r="FT513" s="28"/>
      <c r="FU513" s="28"/>
      <c r="FV513" s="28"/>
      <c r="FW513" s="28"/>
      <c r="FX513" s="28"/>
      <c r="FY513" s="28"/>
      <c r="FZ513" s="28"/>
      <c r="GA513" s="28"/>
      <c r="GB513" s="28"/>
      <c r="GC513" s="28"/>
      <c r="GD513" s="28"/>
      <c r="GE513" s="28"/>
      <c r="GF513" s="28"/>
      <c r="GG513" s="28"/>
      <c r="GH513" s="28"/>
      <c r="GI513" s="28"/>
      <c r="GJ513" s="28"/>
      <c r="GK513" s="28"/>
      <c r="GL513" s="28"/>
      <c r="GM513" s="28"/>
      <c r="GN513" s="28"/>
      <c r="GO513" s="28"/>
      <c r="GP513" s="28"/>
      <c r="GQ513" s="28"/>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c r="HW513" s="28"/>
      <c r="HX513" s="28"/>
      <c r="HY513" s="28"/>
      <c r="HZ513" s="28"/>
      <c r="IA513" s="28"/>
      <c r="IB513" s="28"/>
      <c r="IC513" s="28"/>
      <c r="ID513" s="28"/>
      <c r="IE513" s="28"/>
      <c r="IF513" s="28"/>
      <c r="IG513" s="28"/>
      <c r="IH513" s="28"/>
      <c r="II513" s="28"/>
      <c r="IJ513" s="28"/>
      <c r="IK513" s="28"/>
      <c r="IL513" s="28"/>
      <c r="IM513" s="28"/>
    </row>
    <row r="514" spans="1:247" ht="25.5">
      <c r="A514" s="17" t="s">
        <v>3217</v>
      </c>
      <c r="B514" s="18" t="s">
        <v>2060</v>
      </c>
      <c r="C514" s="19" t="s">
        <v>2176</v>
      </c>
      <c r="D514" s="20" t="s">
        <v>468</v>
      </c>
      <c r="E514" s="21" t="s">
        <v>469</v>
      </c>
      <c r="F514" s="17" t="s">
        <v>388</v>
      </c>
      <c r="G514" s="22">
        <v>44200000</v>
      </c>
      <c r="H514" s="23" t="s">
        <v>1659</v>
      </c>
      <c r="I514" s="22" t="s">
        <v>3218</v>
      </c>
      <c r="J514" s="23" t="s">
        <v>3219</v>
      </c>
      <c r="K514" s="24" t="s">
        <v>3220</v>
      </c>
      <c r="L514" s="25">
        <v>38912</v>
      </c>
      <c r="M514" s="26" t="s">
        <v>3221</v>
      </c>
      <c r="N514" s="27"/>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28"/>
      <c r="FH514" s="28"/>
      <c r="FI514" s="28"/>
      <c r="FJ514" s="28"/>
      <c r="FK514" s="28"/>
      <c r="FL514" s="28"/>
      <c r="FM514" s="28"/>
      <c r="FN514" s="28"/>
      <c r="FO514" s="28"/>
      <c r="FP514" s="28"/>
      <c r="FQ514" s="28"/>
      <c r="FR514" s="28"/>
      <c r="FS514" s="28"/>
      <c r="FT514" s="28"/>
      <c r="FU514" s="28"/>
      <c r="FV514" s="28"/>
      <c r="FW514" s="28"/>
      <c r="FX514" s="28"/>
      <c r="FY514" s="28"/>
      <c r="FZ514" s="28"/>
      <c r="GA514" s="28"/>
      <c r="GB514" s="28"/>
      <c r="GC514" s="28"/>
      <c r="GD514" s="28"/>
      <c r="GE514" s="28"/>
      <c r="GF514" s="28"/>
      <c r="GG514" s="28"/>
      <c r="GH514" s="28"/>
      <c r="GI514" s="28"/>
      <c r="GJ514" s="28"/>
      <c r="GK514" s="28"/>
      <c r="GL514" s="28"/>
      <c r="GM514" s="28"/>
      <c r="GN514" s="28"/>
      <c r="GO514" s="28"/>
      <c r="GP514" s="28"/>
      <c r="GQ514" s="28"/>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c r="HW514" s="28"/>
      <c r="HX514" s="28"/>
      <c r="HY514" s="28"/>
      <c r="HZ514" s="28"/>
      <c r="IA514" s="28"/>
      <c r="IB514" s="28"/>
      <c r="IC514" s="28"/>
      <c r="ID514" s="28"/>
      <c r="IE514" s="28"/>
      <c r="IF514" s="28"/>
      <c r="IG514" s="28"/>
      <c r="IH514" s="28"/>
      <c r="II514" s="28"/>
      <c r="IJ514" s="28"/>
      <c r="IK514" s="28"/>
      <c r="IL514" s="28"/>
      <c r="IM514" s="28"/>
    </row>
    <row r="515" spans="1:247" ht="25.5">
      <c r="A515" s="17" t="s">
        <v>3222</v>
      </c>
      <c r="B515" s="18" t="s">
        <v>2060</v>
      </c>
      <c r="C515" s="19" t="s">
        <v>396</v>
      </c>
      <c r="D515" s="20" t="s">
        <v>1066</v>
      </c>
      <c r="E515" s="21" t="s">
        <v>1067</v>
      </c>
      <c r="F515" s="17" t="s">
        <v>369</v>
      </c>
      <c r="G515" s="22">
        <v>18300000</v>
      </c>
      <c r="H515" s="23" t="s">
        <v>2155</v>
      </c>
      <c r="I515" s="22" t="s">
        <v>3223</v>
      </c>
      <c r="J515" s="23" t="s">
        <v>2157</v>
      </c>
      <c r="K515" s="24" t="s">
        <v>3224</v>
      </c>
      <c r="L515" s="25">
        <v>3498</v>
      </c>
      <c r="M515" s="26" t="s">
        <v>3225</v>
      </c>
      <c r="N515" s="27"/>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28"/>
      <c r="FH515" s="28"/>
      <c r="FI515" s="28"/>
      <c r="FJ515" s="28"/>
      <c r="FK515" s="28"/>
      <c r="FL515" s="28"/>
      <c r="FM515" s="28"/>
      <c r="FN515" s="28"/>
      <c r="FO515" s="28"/>
      <c r="FP515" s="28"/>
      <c r="FQ515" s="28"/>
      <c r="FR515" s="28"/>
      <c r="FS515" s="28"/>
      <c r="FT515" s="28"/>
      <c r="FU515" s="28"/>
      <c r="FV515" s="28"/>
      <c r="FW515" s="28"/>
      <c r="FX515" s="28"/>
      <c r="FY515" s="28"/>
      <c r="FZ515" s="28"/>
      <c r="GA515" s="28"/>
      <c r="GB515" s="28"/>
      <c r="GC515" s="28"/>
      <c r="GD515" s="28"/>
      <c r="GE515" s="28"/>
      <c r="GF515" s="28"/>
      <c r="GG515" s="28"/>
      <c r="GH515" s="28"/>
      <c r="GI515" s="28"/>
      <c r="GJ515" s="28"/>
      <c r="GK515" s="28"/>
      <c r="GL515" s="28"/>
      <c r="GM515" s="28"/>
      <c r="GN515" s="28"/>
      <c r="GO515" s="28"/>
      <c r="GP515" s="28"/>
      <c r="GQ515" s="28"/>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c r="HW515" s="28"/>
      <c r="HX515" s="28"/>
      <c r="HY515" s="28"/>
      <c r="HZ515" s="28"/>
      <c r="IA515" s="28"/>
      <c r="IB515" s="28"/>
      <c r="IC515" s="28"/>
      <c r="ID515" s="28"/>
      <c r="IE515" s="28"/>
      <c r="IF515" s="28"/>
      <c r="IG515" s="28"/>
      <c r="IH515" s="28"/>
      <c r="II515" s="28"/>
      <c r="IJ515" s="28"/>
      <c r="IK515" s="28"/>
      <c r="IL515" s="28"/>
      <c r="IM515" s="28"/>
    </row>
    <row r="516" spans="1:247" ht="38.25">
      <c r="A516" s="17" t="s">
        <v>394</v>
      </c>
      <c r="B516" s="18" t="s">
        <v>3226</v>
      </c>
      <c r="C516" s="19" t="s">
        <v>396</v>
      </c>
      <c r="D516" s="20" t="s">
        <v>391</v>
      </c>
      <c r="E516" s="21" t="s">
        <v>392</v>
      </c>
      <c r="F516" s="17" t="s">
        <v>388</v>
      </c>
      <c r="G516" s="22">
        <v>45200000</v>
      </c>
      <c r="H516" s="23" t="s">
        <v>1005</v>
      </c>
      <c r="I516" s="22" t="s">
        <v>3227</v>
      </c>
      <c r="J516" s="23" t="s">
        <v>3228</v>
      </c>
      <c r="K516" s="24"/>
      <c r="L516" s="25">
        <v>117857.01</v>
      </c>
      <c r="M516" s="26" t="s">
        <v>3229</v>
      </c>
      <c r="N516" s="27"/>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8"/>
      <c r="EV516" s="28"/>
      <c r="EW516" s="28"/>
      <c r="EX516" s="28"/>
      <c r="EY516" s="28"/>
      <c r="EZ516" s="28"/>
      <c r="FA516" s="28"/>
      <c r="FB516" s="28"/>
      <c r="FC516" s="28"/>
      <c r="FD516" s="28"/>
      <c r="FE516" s="28"/>
      <c r="FF516" s="28"/>
      <c r="FG516" s="28"/>
      <c r="FH516" s="28"/>
      <c r="FI516" s="28"/>
      <c r="FJ516" s="28"/>
      <c r="FK516" s="28"/>
      <c r="FL516" s="28"/>
      <c r="FM516" s="28"/>
      <c r="FN516" s="28"/>
      <c r="FO516" s="28"/>
      <c r="FP516" s="28"/>
      <c r="FQ516" s="28"/>
      <c r="FR516" s="28"/>
      <c r="FS516" s="28"/>
      <c r="FT516" s="28"/>
      <c r="FU516" s="28"/>
      <c r="FV516" s="28"/>
      <c r="FW516" s="28"/>
      <c r="FX516" s="28"/>
      <c r="FY516" s="28"/>
      <c r="FZ516" s="28"/>
      <c r="GA516" s="28"/>
      <c r="GB516" s="28"/>
      <c r="GC516" s="28"/>
      <c r="GD516" s="28"/>
      <c r="GE516" s="28"/>
      <c r="GF516" s="28"/>
      <c r="GG516" s="28"/>
      <c r="GH516" s="28"/>
      <c r="GI516" s="28"/>
      <c r="GJ516" s="28"/>
      <c r="GK516" s="28"/>
      <c r="GL516" s="28"/>
      <c r="GM516" s="28"/>
      <c r="GN516" s="28"/>
      <c r="GO516" s="28"/>
      <c r="GP516" s="28"/>
      <c r="GQ516" s="28"/>
      <c r="GR516" s="28"/>
      <c r="GS516" s="28"/>
      <c r="GT516" s="28"/>
      <c r="GU516" s="28"/>
      <c r="GV516" s="28"/>
      <c r="GW516" s="28"/>
      <c r="GX516" s="28"/>
      <c r="GY516" s="28"/>
      <c r="GZ516" s="28"/>
      <c r="HA516" s="28"/>
      <c r="HB516" s="28"/>
      <c r="HC516" s="28"/>
      <c r="HD516" s="28"/>
      <c r="HE516" s="28"/>
      <c r="HF516" s="28"/>
      <c r="HG516" s="28"/>
      <c r="HH516" s="28"/>
      <c r="HI516" s="28"/>
      <c r="HJ516" s="28"/>
      <c r="HK516" s="28"/>
      <c r="HL516" s="28"/>
      <c r="HM516" s="28"/>
      <c r="HN516" s="28"/>
      <c r="HO516" s="28"/>
      <c r="HP516" s="28"/>
      <c r="HQ516" s="28"/>
      <c r="HR516" s="28"/>
      <c r="HS516" s="28"/>
      <c r="HT516" s="28"/>
      <c r="HU516" s="28"/>
      <c r="HV516" s="28"/>
      <c r="HW516" s="28"/>
      <c r="HX516" s="28"/>
      <c r="HY516" s="28"/>
      <c r="HZ516" s="28"/>
      <c r="IA516" s="28"/>
      <c r="IB516" s="28"/>
      <c r="IC516" s="28"/>
      <c r="ID516" s="28"/>
      <c r="IE516" s="28"/>
      <c r="IF516" s="28"/>
      <c r="IG516" s="28"/>
      <c r="IH516" s="28"/>
      <c r="II516" s="28"/>
      <c r="IJ516" s="28"/>
      <c r="IK516" s="28"/>
      <c r="IL516" s="28"/>
      <c r="IM516" s="28"/>
    </row>
    <row r="517" spans="1:247" ht="25.5">
      <c r="A517" s="17" t="s">
        <v>3230</v>
      </c>
      <c r="B517" s="18" t="s">
        <v>3226</v>
      </c>
      <c r="C517" s="19" t="s">
        <v>2860</v>
      </c>
      <c r="D517" s="20" t="s">
        <v>3231</v>
      </c>
      <c r="E517" s="21" t="s">
        <v>3232</v>
      </c>
      <c r="F517" s="17" t="s">
        <v>368</v>
      </c>
      <c r="G517" s="22" t="s">
        <v>1604</v>
      </c>
      <c r="H517" s="23" t="s">
        <v>725</v>
      </c>
      <c r="I517" s="22">
        <v>55130000</v>
      </c>
      <c r="J517" s="23" t="s">
        <v>3233</v>
      </c>
      <c r="K517" s="24"/>
      <c r="L517" s="25">
        <v>2680</v>
      </c>
      <c r="M517" s="26"/>
      <c r="N517" s="27" t="s">
        <v>3234</v>
      </c>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c r="DX517" s="28"/>
      <c r="DY517" s="28"/>
      <c r="DZ517" s="28"/>
      <c r="EA517" s="28"/>
      <c r="EB517" s="28"/>
      <c r="EC517" s="28"/>
      <c r="ED517" s="28"/>
      <c r="EE517" s="28"/>
      <c r="EF517" s="28"/>
      <c r="EG517" s="28"/>
      <c r="EH517" s="28"/>
      <c r="EI517" s="28"/>
      <c r="EJ517" s="28"/>
      <c r="EK517" s="28"/>
      <c r="EL517" s="28"/>
      <c r="EM517" s="28"/>
      <c r="EN517" s="28"/>
      <c r="EO517" s="28"/>
      <c r="EP517" s="28"/>
      <c r="EQ517" s="28"/>
      <c r="ER517" s="28"/>
      <c r="ES517" s="28"/>
      <c r="ET517" s="28"/>
      <c r="EU517" s="28"/>
      <c r="EV517" s="28"/>
      <c r="EW517" s="28"/>
      <c r="EX517" s="28"/>
      <c r="EY517" s="28"/>
      <c r="EZ517" s="28"/>
      <c r="FA517" s="28"/>
      <c r="FB517" s="28"/>
      <c r="FC517" s="28"/>
      <c r="FD517" s="28"/>
      <c r="FE517" s="28"/>
      <c r="FF517" s="28"/>
      <c r="FG517" s="28"/>
      <c r="FH517" s="28"/>
      <c r="FI517" s="28"/>
      <c r="FJ517" s="28"/>
      <c r="FK517" s="28"/>
      <c r="FL517" s="28"/>
      <c r="FM517" s="28"/>
      <c r="FN517" s="28"/>
      <c r="FO517" s="28"/>
      <c r="FP517" s="28"/>
      <c r="FQ517" s="28"/>
      <c r="FR517" s="28"/>
      <c r="FS517" s="28"/>
      <c r="FT517" s="28"/>
      <c r="FU517" s="28"/>
      <c r="FV517" s="28"/>
      <c r="FW517" s="28"/>
      <c r="FX517" s="28"/>
      <c r="FY517" s="28"/>
      <c r="FZ517" s="28"/>
      <c r="GA517" s="28"/>
      <c r="GB517" s="28"/>
      <c r="GC517" s="28"/>
      <c r="GD517" s="28"/>
      <c r="GE517" s="28"/>
      <c r="GF517" s="28"/>
      <c r="GG517" s="28"/>
      <c r="GH517" s="28"/>
      <c r="GI517" s="28"/>
      <c r="GJ517" s="28"/>
      <c r="GK517" s="28"/>
      <c r="GL517" s="28"/>
      <c r="GM517" s="28"/>
      <c r="GN517" s="28"/>
      <c r="GO517" s="28"/>
      <c r="GP517" s="28"/>
      <c r="GQ517" s="28"/>
      <c r="GR517" s="28"/>
      <c r="GS517" s="28"/>
      <c r="GT517" s="28"/>
      <c r="GU517" s="28"/>
      <c r="GV517" s="28"/>
      <c r="GW517" s="28"/>
      <c r="GX517" s="28"/>
      <c r="GY517" s="28"/>
      <c r="GZ517" s="28"/>
      <c r="HA517" s="28"/>
      <c r="HB517" s="28"/>
      <c r="HC517" s="28"/>
      <c r="HD517" s="28"/>
      <c r="HE517" s="28"/>
      <c r="HF517" s="28"/>
      <c r="HG517" s="28"/>
      <c r="HH517" s="28"/>
      <c r="HI517" s="28"/>
      <c r="HJ517" s="28"/>
      <c r="HK517" s="28"/>
      <c r="HL517" s="28"/>
      <c r="HM517" s="28"/>
      <c r="HN517" s="28"/>
      <c r="HO517" s="28"/>
      <c r="HP517" s="28"/>
      <c r="HQ517" s="28"/>
      <c r="HR517" s="28"/>
      <c r="HS517" s="28"/>
      <c r="HT517" s="28"/>
      <c r="HU517" s="28"/>
      <c r="HV517" s="28"/>
      <c r="HW517" s="28"/>
      <c r="HX517" s="28"/>
      <c r="HY517" s="28"/>
      <c r="HZ517" s="28"/>
      <c r="IA517" s="28"/>
      <c r="IB517" s="28"/>
      <c r="IC517" s="28"/>
      <c r="ID517" s="28"/>
      <c r="IE517" s="28"/>
      <c r="IF517" s="28"/>
      <c r="IG517" s="28"/>
      <c r="IH517" s="28"/>
      <c r="II517" s="28"/>
      <c r="IJ517" s="28"/>
      <c r="IK517" s="28"/>
      <c r="IL517" s="28"/>
      <c r="IM517" s="28"/>
    </row>
    <row r="518" spans="1:247" ht="25.5">
      <c r="A518" s="17" t="s">
        <v>3235</v>
      </c>
      <c r="B518" s="18" t="s">
        <v>3226</v>
      </c>
      <c r="C518" s="19" t="s">
        <v>2860</v>
      </c>
      <c r="D518" s="20" t="s">
        <v>3236</v>
      </c>
      <c r="E518" s="21" t="s">
        <v>3237</v>
      </c>
      <c r="F518" s="17" t="s">
        <v>368</v>
      </c>
      <c r="G518" s="22" t="s">
        <v>707</v>
      </c>
      <c r="H518" s="23" t="s">
        <v>708</v>
      </c>
      <c r="I518" s="22">
        <v>18530000</v>
      </c>
      <c r="J518" s="23" t="s">
        <v>3238</v>
      </c>
      <c r="K518" s="24"/>
      <c r="L518" s="25">
        <v>228</v>
      </c>
      <c r="M518" s="26"/>
      <c r="N518" s="27" t="s">
        <v>3239</v>
      </c>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c r="DX518" s="28"/>
      <c r="DY518" s="28"/>
      <c r="DZ518" s="28"/>
      <c r="EA518" s="28"/>
      <c r="EB518" s="28"/>
      <c r="EC518" s="28"/>
      <c r="ED518" s="28"/>
      <c r="EE518" s="28"/>
      <c r="EF518" s="28"/>
      <c r="EG518" s="28"/>
      <c r="EH518" s="28"/>
      <c r="EI518" s="28"/>
      <c r="EJ518" s="28"/>
      <c r="EK518" s="28"/>
      <c r="EL518" s="28"/>
      <c r="EM518" s="28"/>
      <c r="EN518" s="28"/>
      <c r="EO518" s="28"/>
      <c r="EP518" s="28"/>
      <c r="EQ518" s="28"/>
      <c r="ER518" s="28"/>
      <c r="ES518" s="28"/>
      <c r="ET518" s="28"/>
      <c r="EU518" s="28"/>
      <c r="EV518" s="28"/>
      <c r="EW518" s="28"/>
      <c r="EX518" s="28"/>
      <c r="EY518" s="28"/>
      <c r="EZ518" s="28"/>
      <c r="FA518" s="28"/>
      <c r="FB518" s="28"/>
      <c r="FC518" s="28"/>
      <c r="FD518" s="28"/>
      <c r="FE518" s="28"/>
      <c r="FF518" s="28"/>
      <c r="FG518" s="28"/>
      <c r="FH518" s="28"/>
      <c r="FI518" s="28"/>
      <c r="FJ518" s="28"/>
      <c r="FK518" s="28"/>
      <c r="FL518" s="28"/>
      <c r="FM518" s="28"/>
      <c r="FN518" s="28"/>
      <c r="FO518" s="28"/>
      <c r="FP518" s="28"/>
      <c r="FQ518" s="28"/>
      <c r="FR518" s="28"/>
      <c r="FS518" s="28"/>
      <c r="FT518" s="28"/>
      <c r="FU518" s="28"/>
      <c r="FV518" s="28"/>
      <c r="FW518" s="28"/>
      <c r="FX518" s="28"/>
      <c r="FY518" s="28"/>
      <c r="FZ518" s="28"/>
      <c r="GA518" s="28"/>
      <c r="GB518" s="28"/>
      <c r="GC518" s="28"/>
      <c r="GD518" s="28"/>
      <c r="GE518" s="28"/>
      <c r="GF518" s="28"/>
      <c r="GG518" s="28"/>
      <c r="GH518" s="28"/>
      <c r="GI518" s="28"/>
      <c r="GJ518" s="28"/>
      <c r="GK518" s="28"/>
      <c r="GL518" s="28"/>
      <c r="GM518" s="28"/>
      <c r="GN518" s="28"/>
      <c r="GO518" s="28"/>
      <c r="GP518" s="28"/>
      <c r="GQ518" s="28"/>
      <c r="GR518" s="28"/>
      <c r="GS518" s="28"/>
      <c r="GT518" s="28"/>
      <c r="GU518" s="28"/>
      <c r="GV518" s="28"/>
      <c r="GW518" s="28"/>
      <c r="GX518" s="28"/>
      <c r="GY518" s="28"/>
      <c r="GZ518" s="28"/>
      <c r="HA518" s="28"/>
      <c r="HB518" s="28"/>
      <c r="HC518" s="28"/>
      <c r="HD518" s="28"/>
      <c r="HE518" s="28"/>
      <c r="HF518" s="28"/>
      <c r="HG518" s="28"/>
      <c r="HH518" s="28"/>
      <c r="HI518" s="28"/>
      <c r="HJ518" s="28"/>
      <c r="HK518" s="28"/>
      <c r="HL518" s="28"/>
      <c r="HM518" s="28"/>
      <c r="HN518" s="28"/>
      <c r="HO518" s="28"/>
      <c r="HP518" s="28"/>
      <c r="HQ518" s="28"/>
      <c r="HR518" s="28"/>
      <c r="HS518" s="28"/>
      <c r="HT518" s="28"/>
      <c r="HU518" s="28"/>
      <c r="HV518" s="28"/>
      <c r="HW518" s="28"/>
      <c r="HX518" s="28"/>
      <c r="HY518" s="28"/>
      <c r="HZ518" s="28"/>
      <c r="IA518" s="28"/>
      <c r="IB518" s="28"/>
      <c r="IC518" s="28"/>
      <c r="ID518" s="28"/>
      <c r="IE518" s="28"/>
      <c r="IF518" s="28"/>
      <c r="IG518" s="28"/>
      <c r="IH518" s="28"/>
      <c r="II518" s="28"/>
      <c r="IJ518" s="28"/>
      <c r="IK518" s="28"/>
      <c r="IL518" s="28"/>
      <c r="IM518" s="28"/>
    </row>
    <row r="519" spans="1:247" ht="25.5">
      <c r="A519" s="17" t="s">
        <v>3240</v>
      </c>
      <c r="B519" s="18" t="s">
        <v>3226</v>
      </c>
      <c r="C519" s="19" t="s">
        <v>2860</v>
      </c>
      <c r="D519" s="20" t="s">
        <v>3241</v>
      </c>
      <c r="E519" s="21" t="s">
        <v>3242</v>
      </c>
      <c r="F519" s="17" t="s">
        <v>368</v>
      </c>
      <c r="G519" s="22" t="s">
        <v>707</v>
      </c>
      <c r="H519" s="23" t="s">
        <v>708</v>
      </c>
      <c r="I519" s="22">
        <v>18530000</v>
      </c>
      <c r="J519" s="23" t="s">
        <v>3238</v>
      </c>
      <c r="K519" s="24"/>
      <c r="L519" s="25">
        <v>450</v>
      </c>
      <c r="M519" s="26"/>
      <c r="N519" s="27" t="s">
        <v>3243</v>
      </c>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c r="DX519" s="28"/>
      <c r="DY519" s="28"/>
      <c r="DZ519" s="28"/>
      <c r="EA519" s="28"/>
      <c r="EB519" s="28"/>
      <c r="EC519" s="28"/>
      <c r="ED519" s="28"/>
      <c r="EE519" s="28"/>
      <c r="EF519" s="28"/>
      <c r="EG519" s="28"/>
      <c r="EH519" s="28"/>
      <c r="EI519" s="28"/>
      <c r="EJ519" s="28"/>
      <c r="EK519" s="28"/>
      <c r="EL519" s="28"/>
      <c r="EM519" s="28"/>
      <c r="EN519" s="28"/>
      <c r="EO519" s="28"/>
      <c r="EP519" s="28"/>
      <c r="EQ519" s="28"/>
      <c r="ER519" s="28"/>
      <c r="ES519" s="28"/>
      <c r="ET519" s="28"/>
      <c r="EU519" s="28"/>
      <c r="EV519" s="28"/>
      <c r="EW519" s="28"/>
      <c r="EX519" s="28"/>
      <c r="EY519" s="28"/>
      <c r="EZ519" s="28"/>
      <c r="FA519" s="28"/>
      <c r="FB519" s="28"/>
      <c r="FC519" s="28"/>
      <c r="FD519" s="28"/>
      <c r="FE519" s="28"/>
      <c r="FF519" s="28"/>
      <c r="FG519" s="28"/>
      <c r="FH519" s="28"/>
      <c r="FI519" s="28"/>
      <c r="FJ519" s="28"/>
      <c r="FK519" s="28"/>
      <c r="FL519" s="28"/>
      <c r="FM519" s="28"/>
      <c r="FN519" s="28"/>
      <c r="FO519" s="28"/>
      <c r="FP519" s="28"/>
      <c r="FQ519" s="28"/>
      <c r="FR519" s="28"/>
      <c r="FS519" s="28"/>
      <c r="FT519" s="28"/>
      <c r="FU519" s="28"/>
      <c r="FV519" s="28"/>
      <c r="FW519" s="28"/>
      <c r="FX519" s="28"/>
      <c r="FY519" s="28"/>
      <c r="FZ519" s="28"/>
      <c r="GA519" s="28"/>
      <c r="GB519" s="28"/>
      <c r="GC519" s="28"/>
      <c r="GD519" s="28"/>
      <c r="GE519" s="28"/>
      <c r="GF519" s="28"/>
      <c r="GG519" s="28"/>
      <c r="GH519" s="28"/>
      <c r="GI519" s="28"/>
      <c r="GJ519" s="28"/>
      <c r="GK519" s="28"/>
      <c r="GL519" s="28"/>
      <c r="GM519" s="28"/>
      <c r="GN519" s="28"/>
      <c r="GO519" s="28"/>
      <c r="GP519" s="28"/>
      <c r="GQ519" s="28"/>
      <c r="GR519" s="28"/>
      <c r="GS519" s="28"/>
      <c r="GT519" s="28"/>
      <c r="GU519" s="28"/>
      <c r="GV519" s="28"/>
      <c r="GW519" s="28"/>
      <c r="GX519" s="28"/>
      <c r="GY519" s="28"/>
      <c r="GZ519" s="28"/>
      <c r="HA519" s="28"/>
      <c r="HB519" s="28"/>
      <c r="HC519" s="28"/>
      <c r="HD519" s="28"/>
      <c r="HE519" s="28"/>
      <c r="HF519" s="28"/>
      <c r="HG519" s="28"/>
      <c r="HH519" s="28"/>
      <c r="HI519" s="28"/>
      <c r="HJ519" s="28"/>
      <c r="HK519" s="28"/>
      <c r="HL519" s="28"/>
      <c r="HM519" s="28"/>
      <c r="HN519" s="28"/>
      <c r="HO519" s="28"/>
      <c r="HP519" s="28"/>
      <c r="HQ519" s="28"/>
      <c r="HR519" s="28"/>
      <c r="HS519" s="28"/>
      <c r="HT519" s="28"/>
      <c r="HU519" s="28"/>
      <c r="HV519" s="28"/>
      <c r="HW519" s="28"/>
      <c r="HX519" s="28"/>
      <c r="HY519" s="28"/>
      <c r="HZ519" s="28"/>
      <c r="IA519" s="28"/>
      <c r="IB519" s="28"/>
      <c r="IC519" s="28"/>
      <c r="ID519" s="28"/>
      <c r="IE519" s="28"/>
      <c r="IF519" s="28"/>
      <c r="IG519" s="28"/>
      <c r="IH519" s="28"/>
      <c r="II519" s="28"/>
      <c r="IJ519" s="28"/>
      <c r="IK519" s="28"/>
      <c r="IL519" s="28"/>
      <c r="IM519" s="28"/>
    </row>
    <row r="520" spans="1:247" ht="25.5">
      <c r="A520" s="17" t="s">
        <v>3244</v>
      </c>
      <c r="B520" s="18" t="s">
        <v>3226</v>
      </c>
      <c r="C520" s="19" t="s">
        <v>2860</v>
      </c>
      <c r="D520" s="20" t="s">
        <v>3245</v>
      </c>
      <c r="E520" s="21" t="s">
        <v>3246</v>
      </c>
      <c r="F520" s="17" t="s">
        <v>368</v>
      </c>
      <c r="G520" s="22" t="s">
        <v>707</v>
      </c>
      <c r="H520" s="23" t="s">
        <v>708</v>
      </c>
      <c r="I520" s="22">
        <v>18530000</v>
      </c>
      <c r="J520" s="23" t="s">
        <v>3247</v>
      </c>
      <c r="K520" s="24"/>
      <c r="L520" s="25">
        <v>650</v>
      </c>
      <c r="M520" s="26"/>
      <c r="N520" s="27" t="s">
        <v>3248</v>
      </c>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c r="DX520" s="28"/>
      <c r="DY520" s="28"/>
      <c r="DZ520" s="28"/>
      <c r="EA520" s="28"/>
      <c r="EB520" s="28"/>
      <c r="EC520" s="28"/>
      <c r="ED520" s="28"/>
      <c r="EE520" s="28"/>
      <c r="EF520" s="28"/>
      <c r="EG520" s="28"/>
      <c r="EH520" s="28"/>
      <c r="EI520" s="28"/>
      <c r="EJ520" s="28"/>
      <c r="EK520" s="28"/>
      <c r="EL520" s="28"/>
      <c r="EM520" s="28"/>
      <c r="EN520" s="28"/>
      <c r="EO520" s="28"/>
      <c r="EP520" s="28"/>
      <c r="EQ520" s="28"/>
      <c r="ER520" s="28"/>
      <c r="ES520" s="28"/>
      <c r="ET520" s="28"/>
      <c r="EU520" s="28"/>
      <c r="EV520" s="28"/>
      <c r="EW520" s="28"/>
      <c r="EX520" s="28"/>
      <c r="EY520" s="28"/>
      <c r="EZ520" s="28"/>
      <c r="FA520" s="28"/>
      <c r="FB520" s="28"/>
      <c r="FC520" s="28"/>
      <c r="FD520" s="28"/>
      <c r="FE520" s="28"/>
      <c r="FF520" s="28"/>
      <c r="FG520" s="28"/>
      <c r="FH520" s="28"/>
      <c r="FI520" s="28"/>
      <c r="FJ520" s="28"/>
      <c r="FK520" s="28"/>
      <c r="FL520" s="28"/>
      <c r="FM520" s="28"/>
      <c r="FN520" s="28"/>
      <c r="FO520" s="28"/>
      <c r="FP520" s="28"/>
      <c r="FQ520" s="28"/>
      <c r="FR520" s="28"/>
      <c r="FS520" s="28"/>
      <c r="FT520" s="28"/>
      <c r="FU520" s="28"/>
      <c r="FV520" s="28"/>
      <c r="FW520" s="28"/>
      <c r="FX520" s="28"/>
      <c r="FY520" s="28"/>
      <c r="FZ520" s="28"/>
      <c r="GA520" s="28"/>
      <c r="GB520" s="28"/>
      <c r="GC520" s="28"/>
      <c r="GD520" s="28"/>
      <c r="GE520" s="28"/>
      <c r="GF520" s="28"/>
      <c r="GG520" s="28"/>
      <c r="GH520" s="28"/>
      <c r="GI520" s="28"/>
      <c r="GJ520" s="28"/>
      <c r="GK520" s="28"/>
      <c r="GL520" s="28"/>
      <c r="GM520" s="28"/>
      <c r="GN520" s="28"/>
      <c r="GO520" s="28"/>
      <c r="GP520" s="28"/>
      <c r="GQ520" s="28"/>
      <c r="GR520" s="28"/>
      <c r="GS520" s="28"/>
      <c r="GT520" s="28"/>
      <c r="GU520" s="28"/>
      <c r="GV520" s="28"/>
      <c r="GW520" s="28"/>
      <c r="GX520" s="28"/>
      <c r="GY520" s="28"/>
      <c r="GZ520" s="28"/>
      <c r="HA520" s="28"/>
      <c r="HB520" s="28"/>
      <c r="HC520" s="28"/>
      <c r="HD520" s="28"/>
      <c r="HE520" s="28"/>
      <c r="HF520" s="28"/>
      <c r="HG520" s="28"/>
      <c r="HH520" s="28"/>
      <c r="HI520" s="28"/>
      <c r="HJ520" s="28"/>
      <c r="HK520" s="28"/>
      <c r="HL520" s="28"/>
      <c r="HM520" s="28"/>
      <c r="HN520" s="28"/>
      <c r="HO520" s="28"/>
      <c r="HP520" s="28"/>
      <c r="HQ520" s="28"/>
      <c r="HR520" s="28"/>
      <c r="HS520" s="28"/>
      <c r="HT520" s="28"/>
      <c r="HU520" s="28"/>
      <c r="HV520" s="28"/>
      <c r="HW520" s="28"/>
      <c r="HX520" s="28"/>
      <c r="HY520" s="28"/>
      <c r="HZ520" s="28"/>
      <c r="IA520" s="28"/>
      <c r="IB520" s="28"/>
      <c r="IC520" s="28"/>
      <c r="ID520" s="28"/>
      <c r="IE520" s="28"/>
      <c r="IF520" s="28"/>
      <c r="IG520" s="28"/>
      <c r="IH520" s="28"/>
      <c r="II520" s="28"/>
      <c r="IJ520" s="28"/>
      <c r="IK520" s="28"/>
      <c r="IL520" s="28"/>
      <c r="IM520" s="28"/>
    </row>
    <row r="521" spans="1:247" ht="25.5">
      <c r="A521" s="17" t="s">
        <v>3249</v>
      </c>
      <c r="B521" s="18" t="s">
        <v>3226</v>
      </c>
      <c r="C521" s="19" t="s">
        <v>2860</v>
      </c>
      <c r="D521" s="20" t="s">
        <v>3250</v>
      </c>
      <c r="E521" s="21" t="s">
        <v>3242</v>
      </c>
      <c r="F521" s="17" t="s">
        <v>368</v>
      </c>
      <c r="G521" s="22" t="s">
        <v>3251</v>
      </c>
      <c r="H521" s="23" t="s">
        <v>962</v>
      </c>
      <c r="I521" s="22">
        <v>15930000</v>
      </c>
      <c r="J521" s="23" t="s">
        <v>3252</v>
      </c>
      <c r="K521" s="24"/>
      <c r="L521" s="25">
        <v>1945.8</v>
      </c>
      <c r="M521" s="26"/>
      <c r="N521" s="27" t="s">
        <v>3253</v>
      </c>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c r="DX521" s="28"/>
      <c r="DY521" s="28"/>
      <c r="DZ521" s="28"/>
      <c r="EA521" s="28"/>
      <c r="EB521" s="28"/>
      <c r="EC521" s="28"/>
      <c r="ED521" s="28"/>
      <c r="EE521" s="28"/>
      <c r="EF521" s="28"/>
      <c r="EG521" s="28"/>
      <c r="EH521" s="28"/>
      <c r="EI521" s="28"/>
      <c r="EJ521" s="28"/>
      <c r="EK521" s="28"/>
      <c r="EL521" s="28"/>
      <c r="EM521" s="28"/>
      <c r="EN521" s="28"/>
      <c r="EO521" s="28"/>
      <c r="EP521" s="28"/>
      <c r="EQ521" s="28"/>
      <c r="ER521" s="28"/>
      <c r="ES521" s="28"/>
      <c r="ET521" s="28"/>
      <c r="EU521" s="28"/>
      <c r="EV521" s="28"/>
      <c r="EW521" s="28"/>
      <c r="EX521" s="28"/>
      <c r="EY521" s="28"/>
      <c r="EZ521" s="28"/>
      <c r="FA521" s="28"/>
      <c r="FB521" s="28"/>
      <c r="FC521" s="28"/>
      <c r="FD521" s="28"/>
      <c r="FE521" s="28"/>
      <c r="FF521" s="28"/>
      <c r="FG521" s="28"/>
      <c r="FH521" s="28"/>
      <c r="FI521" s="28"/>
      <c r="FJ521" s="28"/>
      <c r="FK521" s="28"/>
      <c r="FL521" s="28"/>
      <c r="FM521" s="28"/>
      <c r="FN521" s="28"/>
      <c r="FO521" s="28"/>
      <c r="FP521" s="28"/>
      <c r="FQ521" s="28"/>
      <c r="FR521" s="28"/>
      <c r="FS521" s="28"/>
      <c r="FT521" s="28"/>
      <c r="FU521" s="28"/>
      <c r="FV521" s="28"/>
      <c r="FW521" s="28"/>
      <c r="FX521" s="28"/>
      <c r="FY521" s="28"/>
      <c r="FZ521" s="28"/>
      <c r="GA521" s="28"/>
      <c r="GB521" s="28"/>
      <c r="GC521" s="28"/>
      <c r="GD521" s="28"/>
      <c r="GE521" s="28"/>
      <c r="GF521" s="28"/>
      <c r="GG521" s="28"/>
      <c r="GH521" s="28"/>
      <c r="GI521" s="28"/>
      <c r="GJ521" s="28"/>
      <c r="GK521" s="28"/>
      <c r="GL521" s="28"/>
      <c r="GM521" s="28"/>
      <c r="GN521" s="28"/>
      <c r="GO521" s="28"/>
      <c r="GP521" s="28"/>
      <c r="GQ521" s="28"/>
      <c r="GR521" s="28"/>
      <c r="GS521" s="28"/>
      <c r="GT521" s="28"/>
      <c r="GU521" s="28"/>
      <c r="GV521" s="28"/>
      <c r="GW521" s="28"/>
      <c r="GX521" s="28"/>
      <c r="GY521" s="28"/>
      <c r="GZ521" s="28"/>
      <c r="HA521" s="28"/>
      <c r="HB521" s="28"/>
      <c r="HC521" s="28"/>
      <c r="HD521" s="28"/>
      <c r="HE521" s="28"/>
      <c r="HF521" s="28"/>
      <c r="HG521" s="28"/>
      <c r="HH521" s="28"/>
      <c r="HI521" s="28"/>
      <c r="HJ521" s="28"/>
      <c r="HK521" s="28"/>
      <c r="HL521" s="28"/>
      <c r="HM521" s="28"/>
      <c r="HN521" s="28"/>
      <c r="HO521" s="28"/>
      <c r="HP521" s="28"/>
      <c r="HQ521" s="28"/>
      <c r="HR521" s="28"/>
      <c r="HS521" s="28"/>
      <c r="HT521" s="28"/>
      <c r="HU521" s="28"/>
      <c r="HV521" s="28"/>
      <c r="HW521" s="28"/>
      <c r="HX521" s="28"/>
      <c r="HY521" s="28"/>
      <c r="HZ521" s="28"/>
      <c r="IA521" s="28"/>
      <c r="IB521" s="28"/>
      <c r="IC521" s="28"/>
      <c r="ID521" s="28"/>
      <c r="IE521" s="28"/>
      <c r="IF521" s="28"/>
      <c r="IG521" s="28"/>
      <c r="IH521" s="28"/>
      <c r="II521" s="28"/>
      <c r="IJ521" s="28"/>
      <c r="IK521" s="28"/>
      <c r="IL521" s="28"/>
      <c r="IM521" s="28"/>
    </row>
    <row r="522" spans="1:247" ht="38.25">
      <c r="A522" s="17" t="s">
        <v>3254</v>
      </c>
      <c r="B522" s="18" t="s">
        <v>3226</v>
      </c>
      <c r="C522" s="19" t="s">
        <v>396</v>
      </c>
      <c r="D522" s="20" t="s">
        <v>2474</v>
      </c>
      <c r="E522" s="21" t="s">
        <v>2475</v>
      </c>
      <c r="F522" s="17" t="s">
        <v>368</v>
      </c>
      <c r="G522" s="22">
        <v>71600000</v>
      </c>
      <c r="H522" s="23" t="s">
        <v>2476</v>
      </c>
      <c r="I522" s="22">
        <v>71631200</v>
      </c>
      <c r="J522" s="23" t="s">
        <v>3255</v>
      </c>
      <c r="K522" s="24"/>
      <c r="L522" s="25">
        <v>45</v>
      </c>
      <c r="M522" s="26"/>
      <c r="N522" s="27" t="s">
        <v>3256</v>
      </c>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c r="DX522" s="28"/>
      <c r="DY522" s="28"/>
      <c r="DZ522" s="28"/>
      <c r="EA522" s="28"/>
      <c r="EB522" s="28"/>
      <c r="EC522" s="28"/>
      <c r="ED522" s="28"/>
      <c r="EE522" s="28"/>
      <c r="EF522" s="28"/>
      <c r="EG522" s="28"/>
      <c r="EH522" s="28"/>
      <c r="EI522" s="28"/>
      <c r="EJ522" s="28"/>
      <c r="EK522" s="28"/>
      <c r="EL522" s="28"/>
      <c r="EM522" s="28"/>
      <c r="EN522" s="28"/>
      <c r="EO522" s="28"/>
      <c r="EP522" s="28"/>
      <c r="EQ522" s="28"/>
      <c r="ER522" s="28"/>
      <c r="ES522" s="28"/>
      <c r="ET522" s="28"/>
      <c r="EU522" s="28"/>
      <c r="EV522" s="28"/>
      <c r="EW522" s="28"/>
      <c r="EX522" s="28"/>
      <c r="EY522" s="28"/>
      <c r="EZ522" s="28"/>
      <c r="FA522" s="28"/>
      <c r="FB522" s="28"/>
      <c r="FC522" s="28"/>
      <c r="FD522" s="28"/>
      <c r="FE522" s="28"/>
      <c r="FF522" s="28"/>
      <c r="FG522" s="28"/>
      <c r="FH522" s="28"/>
      <c r="FI522" s="28"/>
      <c r="FJ522" s="28"/>
      <c r="FK522" s="28"/>
      <c r="FL522" s="28"/>
      <c r="FM522" s="28"/>
      <c r="FN522" s="28"/>
      <c r="FO522" s="28"/>
      <c r="FP522" s="28"/>
      <c r="FQ522" s="28"/>
      <c r="FR522" s="28"/>
      <c r="FS522" s="28"/>
      <c r="FT522" s="28"/>
      <c r="FU522" s="28"/>
      <c r="FV522" s="28"/>
      <c r="FW522" s="28"/>
      <c r="FX522" s="28"/>
      <c r="FY522" s="28"/>
      <c r="FZ522" s="28"/>
      <c r="GA522" s="28"/>
      <c r="GB522" s="28"/>
      <c r="GC522" s="28"/>
      <c r="GD522" s="28"/>
      <c r="GE522" s="28"/>
      <c r="GF522" s="28"/>
      <c r="GG522" s="28"/>
      <c r="GH522" s="28"/>
      <c r="GI522" s="28"/>
      <c r="GJ522" s="28"/>
      <c r="GK522" s="28"/>
      <c r="GL522" s="28"/>
      <c r="GM522" s="28"/>
      <c r="GN522" s="28"/>
      <c r="GO522" s="28"/>
      <c r="GP522" s="28"/>
      <c r="GQ522" s="28"/>
      <c r="GR522" s="28"/>
      <c r="GS522" s="28"/>
      <c r="GT522" s="28"/>
      <c r="GU522" s="28"/>
      <c r="GV522" s="28"/>
      <c r="GW522" s="28"/>
      <c r="GX522" s="28"/>
      <c r="GY522" s="28"/>
      <c r="GZ522" s="28"/>
      <c r="HA522" s="28"/>
      <c r="HB522" s="28"/>
      <c r="HC522" s="28"/>
      <c r="HD522" s="28"/>
      <c r="HE522" s="28"/>
      <c r="HF522" s="28"/>
      <c r="HG522" s="28"/>
      <c r="HH522" s="28"/>
      <c r="HI522" s="28"/>
      <c r="HJ522" s="28"/>
      <c r="HK522" s="28"/>
      <c r="HL522" s="28"/>
      <c r="HM522" s="28"/>
      <c r="HN522" s="28"/>
      <c r="HO522" s="28"/>
      <c r="HP522" s="28"/>
      <c r="HQ522" s="28"/>
      <c r="HR522" s="28"/>
      <c r="HS522" s="28"/>
      <c r="HT522" s="28"/>
      <c r="HU522" s="28"/>
      <c r="HV522" s="28"/>
      <c r="HW522" s="28"/>
      <c r="HX522" s="28"/>
      <c r="HY522" s="28"/>
      <c r="HZ522" s="28"/>
      <c r="IA522" s="28"/>
      <c r="IB522" s="28"/>
      <c r="IC522" s="28"/>
      <c r="ID522" s="28"/>
      <c r="IE522" s="28"/>
      <c r="IF522" s="28"/>
      <c r="IG522" s="28"/>
      <c r="IH522" s="28"/>
      <c r="II522" s="28"/>
      <c r="IJ522" s="28"/>
      <c r="IK522" s="28"/>
      <c r="IL522" s="28"/>
      <c r="IM522" s="28"/>
    </row>
    <row r="523" spans="1:247" ht="38.25">
      <c r="A523" s="17" t="s">
        <v>3257</v>
      </c>
      <c r="B523" s="18" t="s">
        <v>3226</v>
      </c>
      <c r="C523" s="19" t="s">
        <v>2860</v>
      </c>
      <c r="D523" s="20" t="s">
        <v>3258</v>
      </c>
      <c r="E523" s="21" t="s">
        <v>3259</v>
      </c>
      <c r="F523" s="17" t="s">
        <v>368</v>
      </c>
      <c r="G523" s="22">
        <v>63500000</v>
      </c>
      <c r="H523" s="23" t="s">
        <v>1512</v>
      </c>
      <c r="I523" s="22">
        <v>63514000</v>
      </c>
      <c r="J523" s="23" t="s">
        <v>3260</v>
      </c>
      <c r="K523" s="24"/>
      <c r="L523" s="25">
        <v>75</v>
      </c>
      <c r="M523" s="26"/>
      <c r="N523" s="27" t="s">
        <v>3261</v>
      </c>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c r="DX523" s="28"/>
      <c r="DY523" s="28"/>
      <c r="DZ523" s="28"/>
      <c r="EA523" s="28"/>
      <c r="EB523" s="28"/>
      <c r="EC523" s="28"/>
      <c r="ED523" s="28"/>
      <c r="EE523" s="28"/>
      <c r="EF523" s="28"/>
      <c r="EG523" s="28"/>
      <c r="EH523" s="28"/>
      <c r="EI523" s="28"/>
      <c r="EJ523" s="28"/>
      <c r="EK523" s="28"/>
      <c r="EL523" s="28"/>
      <c r="EM523" s="28"/>
      <c r="EN523" s="28"/>
      <c r="EO523" s="28"/>
      <c r="EP523" s="28"/>
      <c r="EQ523" s="28"/>
      <c r="ER523" s="28"/>
      <c r="ES523" s="28"/>
      <c r="ET523" s="28"/>
      <c r="EU523" s="28"/>
      <c r="EV523" s="28"/>
      <c r="EW523" s="28"/>
      <c r="EX523" s="28"/>
      <c r="EY523" s="28"/>
      <c r="EZ523" s="28"/>
      <c r="FA523" s="28"/>
      <c r="FB523" s="28"/>
      <c r="FC523" s="28"/>
      <c r="FD523" s="28"/>
      <c r="FE523" s="28"/>
      <c r="FF523" s="28"/>
      <c r="FG523" s="28"/>
      <c r="FH523" s="28"/>
      <c r="FI523" s="28"/>
      <c r="FJ523" s="28"/>
      <c r="FK523" s="28"/>
      <c r="FL523" s="28"/>
      <c r="FM523" s="28"/>
      <c r="FN523" s="28"/>
      <c r="FO523" s="28"/>
      <c r="FP523" s="28"/>
      <c r="FQ523" s="28"/>
      <c r="FR523" s="28"/>
      <c r="FS523" s="28"/>
      <c r="FT523" s="28"/>
      <c r="FU523" s="28"/>
      <c r="FV523" s="28"/>
      <c r="FW523" s="28"/>
      <c r="FX523" s="28"/>
      <c r="FY523" s="28"/>
      <c r="FZ523" s="28"/>
      <c r="GA523" s="28"/>
      <c r="GB523" s="28"/>
      <c r="GC523" s="28"/>
      <c r="GD523" s="28"/>
      <c r="GE523" s="28"/>
      <c r="GF523" s="28"/>
      <c r="GG523" s="28"/>
      <c r="GH523" s="28"/>
      <c r="GI523" s="28"/>
      <c r="GJ523" s="28"/>
      <c r="GK523" s="28"/>
      <c r="GL523" s="28"/>
      <c r="GM523" s="28"/>
      <c r="GN523" s="28"/>
      <c r="GO523" s="28"/>
      <c r="GP523" s="28"/>
      <c r="GQ523" s="28"/>
      <c r="GR523" s="28"/>
      <c r="GS523" s="28"/>
      <c r="GT523" s="28"/>
      <c r="GU523" s="28"/>
      <c r="GV523" s="28"/>
      <c r="GW523" s="28"/>
      <c r="GX523" s="28"/>
      <c r="GY523" s="28"/>
      <c r="GZ523" s="28"/>
      <c r="HA523" s="28"/>
      <c r="HB523" s="28"/>
      <c r="HC523" s="28"/>
      <c r="HD523" s="28"/>
      <c r="HE523" s="28"/>
      <c r="HF523" s="28"/>
      <c r="HG523" s="28"/>
      <c r="HH523" s="28"/>
      <c r="HI523" s="28"/>
      <c r="HJ523" s="28"/>
      <c r="HK523" s="28"/>
      <c r="HL523" s="28"/>
      <c r="HM523" s="28"/>
      <c r="HN523" s="28"/>
      <c r="HO523" s="28"/>
      <c r="HP523" s="28"/>
      <c r="HQ523" s="28"/>
      <c r="HR523" s="28"/>
      <c r="HS523" s="28"/>
      <c r="HT523" s="28"/>
      <c r="HU523" s="28"/>
      <c r="HV523" s="28"/>
      <c r="HW523" s="28"/>
      <c r="HX523" s="28"/>
      <c r="HY523" s="28"/>
      <c r="HZ523" s="28"/>
      <c r="IA523" s="28"/>
      <c r="IB523" s="28"/>
      <c r="IC523" s="28"/>
      <c r="ID523" s="28"/>
      <c r="IE523" s="28"/>
      <c r="IF523" s="28"/>
      <c r="IG523" s="28"/>
      <c r="IH523" s="28"/>
      <c r="II523" s="28"/>
      <c r="IJ523" s="28"/>
      <c r="IK523" s="28"/>
      <c r="IL523" s="28"/>
      <c r="IM523" s="28"/>
    </row>
    <row r="524" spans="1:247" ht="25.5">
      <c r="A524" s="17" t="s">
        <v>3262</v>
      </c>
      <c r="B524" s="18" t="s">
        <v>3226</v>
      </c>
      <c r="C524" s="19" t="s">
        <v>396</v>
      </c>
      <c r="D524" s="20" t="s">
        <v>3263</v>
      </c>
      <c r="E524" s="21" t="s">
        <v>3264</v>
      </c>
      <c r="F524" s="17" t="s">
        <v>368</v>
      </c>
      <c r="G524" s="22" t="s">
        <v>503</v>
      </c>
      <c r="H524" s="23" t="s">
        <v>1566</v>
      </c>
      <c r="I524" s="22" t="s">
        <v>503</v>
      </c>
      <c r="J524" s="23" t="s">
        <v>1566</v>
      </c>
      <c r="K524" s="24"/>
      <c r="L524" s="25">
        <v>2000</v>
      </c>
      <c r="M524" s="26"/>
      <c r="N524" s="27" t="s">
        <v>3265</v>
      </c>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c r="DX524" s="28"/>
      <c r="DY524" s="28"/>
      <c r="DZ524" s="28"/>
      <c r="EA524" s="28"/>
      <c r="EB524" s="28"/>
      <c r="EC524" s="28"/>
      <c r="ED524" s="28"/>
      <c r="EE524" s="28"/>
      <c r="EF524" s="28"/>
      <c r="EG524" s="28"/>
      <c r="EH524" s="28"/>
      <c r="EI524" s="28"/>
      <c r="EJ524" s="28"/>
      <c r="EK524" s="28"/>
      <c r="EL524" s="28"/>
      <c r="EM524" s="28"/>
      <c r="EN524" s="28"/>
      <c r="EO524" s="28"/>
      <c r="EP524" s="28"/>
      <c r="EQ524" s="28"/>
      <c r="ER524" s="28"/>
      <c r="ES524" s="28"/>
      <c r="ET524" s="28"/>
      <c r="EU524" s="28"/>
      <c r="EV524" s="28"/>
      <c r="EW524" s="28"/>
      <c r="EX524" s="28"/>
      <c r="EY524" s="28"/>
      <c r="EZ524" s="28"/>
      <c r="FA524" s="28"/>
      <c r="FB524" s="28"/>
      <c r="FC524" s="28"/>
      <c r="FD524" s="28"/>
      <c r="FE524" s="28"/>
      <c r="FF524" s="28"/>
      <c r="FG524" s="28"/>
      <c r="FH524" s="28"/>
      <c r="FI524" s="28"/>
      <c r="FJ524" s="28"/>
      <c r="FK524" s="28"/>
      <c r="FL524" s="28"/>
      <c r="FM524" s="28"/>
      <c r="FN524" s="28"/>
      <c r="FO524" s="28"/>
      <c r="FP524" s="28"/>
      <c r="FQ524" s="28"/>
      <c r="FR524" s="28"/>
      <c r="FS524" s="28"/>
      <c r="FT524" s="28"/>
      <c r="FU524" s="28"/>
      <c r="FV524" s="28"/>
      <c r="FW524" s="28"/>
      <c r="FX524" s="28"/>
      <c r="FY524" s="28"/>
      <c r="FZ524" s="28"/>
      <c r="GA524" s="28"/>
      <c r="GB524" s="28"/>
      <c r="GC524" s="28"/>
      <c r="GD524" s="28"/>
      <c r="GE524" s="28"/>
      <c r="GF524" s="28"/>
      <c r="GG524" s="28"/>
      <c r="GH524" s="28"/>
      <c r="GI524" s="28"/>
      <c r="GJ524" s="28"/>
      <c r="GK524" s="28"/>
      <c r="GL524" s="28"/>
      <c r="GM524" s="28"/>
      <c r="GN524" s="28"/>
      <c r="GO524" s="28"/>
      <c r="GP524" s="28"/>
      <c r="GQ524" s="28"/>
      <c r="GR524" s="28"/>
      <c r="GS524" s="28"/>
      <c r="GT524" s="28"/>
      <c r="GU524" s="28"/>
      <c r="GV524" s="28"/>
      <c r="GW524" s="28"/>
      <c r="GX524" s="28"/>
      <c r="GY524" s="28"/>
      <c r="GZ524" s="28"/>
      <c r="HA524" s="28"/>
      <c r="HB524" s="28"/>
      <c r="HC524" s="28"/>
      <c r="HD524" s="28"/>
      <c r="HE524" s="28"/>
      <c r="HF524" s="28"/>
      <c r="HG524" s="28"/>
      <c r="HH524" s="28"/>
      <c r="HI524" s="28"/>
      <c r="HJ524" s="28"/>
      <c r="HK524" s="28"/>
      <c r="HL524" s="28"/>
      <c r="HM524" s="28"/>
      <c r="HN524" s="28"/>
      <c r="HO524" s="28"/>
      <c r="HP524" s="28"/>
      <c r="HQ524" s="28"/>
      <c r="HR524" s="28"/>
      <c r="HS524" s="28"/>
      <c r="HT524" s="28"/>
      <c r="HU524" s="28"/>
      <c r="HV524" s="28"/>
      <c r="HW524" s="28"/>
      <c r="HX524" s="28"/>
      <c r="HY524" s="28"/>
      <c r="HZ524" s="28"/>
      <c r="IA524" s="28"/>
      <c r="IB524" s="28"/>
      <c r="IC524" s="28"/>
      <c r="ID524" s="28"/>
      <c r="IE524" s="28"/>
      <c r="IF524" s="28"/>
      <c r="IG524" s="28"/>
      <c r="IH524" s="28"/>
      <c r="II524" s="28"/>
      <c r="IJ524" s="28"/>
      <c r="IK524" s="28"/>
      <c r="IL524" s="28"/>
      <c r="IM524" s="28"/>
    </row>
    <row r="525" spans="1:247" ht="25.5">
      <c r="A525" s="17" t="s">
        <v>3266</v>
      </c>
      <c r="B525" s="18" t="s">
        <v>3226</v>
      </c>
      <c r="C525" s="19" t="s">
        <v>3267</v>
      </c>
      <c r="D525" s="20" t="s">
        <v>3268</v>
      </c>
      <c r="E525" s="21" t="s">
        <v>3269</v>
      </c>
      <c r="F525" s="17" t="s">
        <v>368</v>
      </c>
      <c r="G525" s="22" t="s">
        <v>3270</v>
      </c>
      <c r="H525" s="23" t="s">
        <v>1712</v>
      </c>
      <c r="I525" s="22">
        <v>63712400</v>
      </c>
      <c r="J525" s="23" t="s">
        <v>3271</v>
      </c>
      <c r="K525" s="24"/>
      <c r="L525" s="25">
        <v>625</v>
      </c>
      <c r="M525" s="26"/>
      <c r="N525" s="27" t="s">
        <v>3272</v>
      </c>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c r="DX525" s="28"/>
      <c r="DY525" s="28"/>
      <c r="DZ525" s="28"/>
      <c r="EA525" s="28"/>
      <c r="EB525" s="28"/>
      <c r="EC525" s="28"/>
      <c r="ED525" s="28"/>
      <c r="EE525" s="28"/>
      <c r="EF525" s="28"/>
      <c r="EG525" s="28"/>
      <c r="EH525" s="28"/>
      <c r="EI525" s="28"/>
      <c r="EJ525" s="28"/>
      <c r="EK525" s="28"/>
      <c r="EL525" s="28"/>
      <c r="EM525" s="28"/>
      <c r="EN525" s="28"/>
      <c r="EO525" s="28"/>
      <c r="EP525" s="28"/>
      <c r="EQ525" s="28"/>
      <c r="ER525" s="28"/>
      <c r="ES525" s="28"/>
      <c r="ET525" s="28"/>
      <c r="EU525" s="28"/>
      <c r="EV525" s="28"/>
      <c r="EW525" s="28"/>
      <c r="EX525" s="28"/>
      <c r="EY525" s="28"/>
      <c r="EZ525" s="28"/>
      <c r="FA525" s="28"/>
      <c r="FB525" s="28"/>
      <c r="FC525" s="28"/>
      <c r="FD525" s="28"/>
      <c r="FE525" s="28"/>
      <c r="FF525" s="28"/>
      <c r="FG525" s="28"/>
      <c r="FH525" s="28"/>
      <c r="FI525" s="28"/>
      <c r="FJ525" s="28"/>
      <c r="FK525" s="28"/>
      <c r="FL525" s="28"/>
      <c r="FM525" s="28"/>
      <c r="FN525" s="28"/>
      <c r="FO525" s="28"/>
      <c r="FP525" s="28"/>
      <c r="FQ525" s="28"/>
      <c r="FR525" s="28"/>
      <c r="FS525" s="28"/>
      <c r="FT525" s="28"/>
      <c r="FU525" s="28"/>
      <c r="FV525" s="28"/>
      <c r="FW525" s="28"/>
      <c r="FX525" s="28"/>
      <c r="FY525" s="28"/>
      <c r="FZ525" s="28"/>
      <c r="GA525" s="28"/>
      <c r="GB525" s="28"/>
      <c r="GC525" s="28"/>
      <c r="GD525" s="28"/>
      <c r="GE525" s="28"/>
      <c r="GF525" s="28"/>
      <c r="GG525" s="28"/>
      <c r="GH525" s="28"/>
      <c r="GI525" s="28"/>
      <c r="GJ525" s="28"/>
      <c r="GK525" s="28"/>
      <c r="GL525" s="28"/>
      <c r="GM525" s="28"/>
      <c r="GN525" s="28"/>
      <c r="GO525" s="28"/>
      <c r="GP525" s="28"/>
      <c r="GQ525" s="28"/>
      <c r="GR525" s="28"/>
      <c r="GS525" s="28"/>
      <c r="GT525" s="28"/>
      <c r="GU525" s="28"/>
      <c r="GV525" s="28"/>
      <c r="GW525" s="28"/>
      <c r="GX525" s="28"/>
      <c r="GY525" s="28"/>
      <c r="GZ525" s="28"/>
      <c r="HA525" s="28"/>
      <c r="HB525" s="28"/>
      <c r="HC525" s="28"/>
      <c r="HD525" s="28"/>
      <c r="HE525" s="28"/>
      <c r="HF525" s="28"/>
      <c r="HG525" s="28"/>
      <c r="HH525" s="28"/>
      <c r="HI525" s="28"/>
      <c r="HJ525" s="28"/>
      <c r="HK525" s="28"/>
      <c r="HL525" s="28"/>
      <c r="HM525" s="28"/>
      <c r="HN525" s="28"/>
      <c r="HO525" s="28"/>
      <c r="HP525" s="28"/>
      <c r="HQ525" s="28"/>
      <c r="HR525" s="28"/>
      <c r="HS525" s="28"/>
      <c r="HT525" s="28"/>
      <c r="HU525" s="28"/>
      <c r="HV525" s="28"/>
      <c r="HW525" s="28"/>
      <c r="HX525" s="28"/>
      <c r="HY525" s="28"/>
      <c r="HZ525" s="28"/>
      <c r="IA525" s="28"/>
      <c r="IB525" s="28"/>
      <c r="IC525" s="28"/>
      <c r="ID525" s="28"/>
      <c r="IE525" s="28"/>
      <c r="IF525" s="28"/>
      <c r="IG525" s="28"/>
      <c r="IH525" s="28"/>
      <c r="II525" s="28"/>
      <c r="IJ525" s="28"/>
      <c r="IK525" s="28"/>
      <c r="IL525" s="28"/>
      <c r="IM525" s="28"/>
    </row>
    <row r="526" spans="1:247" ht="38.25">
      <c r="A526" s="17" t="s">
        <v>3273</v>
      </c>
      <c r="B526" s="18" t="s">
        <v>3274</v>
      </c>
      <c r="C526" s="19" t="s">
        <v>2860</v>
      </c>
      <c r="D526" s="20" t="s">
        <v>1527</v>
      </c>
      <c r="E526" s="21" t="s">
        <v>1528</v>
      </c>
      <c r="F526" s="17" t="s">
        <v>368</v>
      </c>
      <c r="G526" s="22">
        <v>60100000</v>
      </c>
      <c r="H526" s="23" t="s">
        <v>1530</v>
      </c>
      <c r="I526" s="22">
        <v>60170000</v>
      </c>
      <c r="J526" s="23" t="s">
        <v>3275</v>
      </c>
      <c r="K526" s="24"/>
      <c r="L526" s="25">
        <v>700</v>
      </c>
      <c r="M526" s="26"/>
      <c r="N526" s="27" t="s">
        <v>3276</v>
      </c>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8"/>
      <c r="EV526" s="28"/>
      <c r="EW526" s="28"/>
      <c r="EX526" s="28"/>
      <c r="EY526" s="28"/>
      <c r="EZ526" s="28"/>
      <c r="FA526" s="28"/>
      <c r="FB526" s="28"/>
      <c r="FC526" s="28"/>
      <c r="FD526" s="28"/>
      <c r="FE526" s="28"/>
      <c r="FF526" s="28"/>
      <c r="FG526" s="28"/>
      <c r="FH526" s="28"/>
      <c r="FI526" s="28"/>
      <c r="FJ526" s="28"/>
      <c r="FK526" s="28"/>
      <c r="FL526" s="28"/>
      <c r="FM526" s="28"/>
      <c r="FN526" s="28"/>
      <c r="FO526" s="28"/>
      <c r="FP526" s="28"/>
      <c r="FQ526" s="28"/>
      <c r="FR526" s="28"/>
      <c r="FS526" s="28"/>
      <c r="FT526" s="28"/>
      <c r="FU526" s="28"/>
      <c r="FV526" s="28"/>
      <c r="FW526" s="28"/>
      <c r="FX526" s="28"/>
      <c r="FY526" s="28"/>
      <c r="FZ526" s="28"/>
      <c r="GA526" s="28"/>
      <c r="GB526" s="28"/>
      <c r="GC526" s="28"/>
      <c r="GD526" s="28"/>
      <c r="GE526" s="28"/>
      <c r="GF526" s="28"/>
      <c r="GG526" s="28"/>
      <c r="GH526" s="28"/>
      <c r="GI526" s="28"/>
      <c r="GJ526" s="28"/>
      <c r="GK526" s="28"/>
      <c r="GL526" s="28"/>
      <c r="GM526" s="28"/>
      <c r="GN526" s="28"/>
      <c r="GO526" s="28"/>
      <c r="GP526" s="28"/>
      <c r="GQ526" s="28"/>
      <c r="GR526" s="28"/>
      <c r="GS526" s="28"/>
      <c r="GT526" s="28"/>
      <c r="GU526" s="28"/>
      <c r="GV526" s="28"/>
      <c r="GW526" s="28"/>
      <c r="GX526" s="28"/>
      <c r="GY526" s="28"/>
      <c r="GZ526" s="28"/>
      <c r="HA526" s="28"/>
      <c r="HB526" s="28"/>
      <c r="HC526" s="28"/>
      <c r="HD526" s="28"/>
      <c r="HE526" s="28"/>
      <c r="HF526" s="28"/>
      <c r="HG526" s="28"/>
      <c r="HH526" s="28"/>
      <c r="HI526" s="28"/>
      <c r="HJ526" s="28"/>
      <c r="HK526" s="28"/>
      <c r="HL526" s="28"/>
      <c r="HM526" s="28"/>
      <c r="HN526" s="28"/>
      <c r="HO526" s="28"/>
      <c r="HP526" s="28"/>
      <c r="HQ526" s="28"/>
      <c r="HR526" s="28"/>
      <c r="HS526" s="28"/>
      <c r="HT526" s="28"/>
      <c r="HU526" s="28"/>
      <c r="HV526" s="28"/>
      <c r="HW526" s="28"/>
      <c r="HX526" s="28"/>
      <c r="HY526" s="28"/>
      <c r="HZ526" s="28"/>
      <c r="IA526" s="28"/>
      <c r="IB526" s="28"/>
      <c r="IC526" s="28"/>
      <c r="ID526" s="28"/>
      <c r="IE526" s="28"/>
      <c r="IF526" s="28"/>
      <c r="IG526" s="28"/>
      <c r="IH526" s="28"/>
      <c r="II526" s="28"/>
      <c r="IJ526" s="28"/>
      <c r="IK526" s="28"/>
      <c r="IL526" s="28"/>
      <c r="IM526" s="28"/>
    </row>
    <row r="527" spans="1:247" ht="25.5">
      <c r="A527" s="17" t="s">
        <v>3277</v>
      </c>
      <c r="B527" s="18" t="s">
        <v>3274</v>
      </c>
      <c r="C527" s="19" t="s">
        <v>3278</v>
      </c>
      <c r="D527" s="20" t="s">
        <v>407</v>
      </c>
      <c r="E527" s="21" t="s">
        <v>408</v>
      </c>
      <c r="F527" s="17" t="s">
        <v>368</v>
      </c>
      <c r="G527" s="22" t="s">
        <v>3279</v>
      </c>
      <c r="H527" s="23" t="s">
        <v>404</v>
      </c>
      <c r="I527" s="22">
        <v>45300000</v>
      </c>
      <c r="J527" s="23" t="s">
        <v>3280</v>
      </c>
      <c r="K527" s="24"/>
      <c r="L527" s="25">
        <v>413997.43</v>
      </c>
      <c r="M527" s="26"/>
      <c r="N527" s="27" t="s">
        <v>3281</v>
      </c>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c r="DX527" s="28"/>
      <c r="DY527" s="28"/>
      <c r="DZ527" s="28"/>
      <c r="EA527" s="28"/>
      <c r="EB527" s="28"/>
      <c r="EC527" s="28"/>
      <c r="ED527" s="28"/>
      <c r="EE527" s="28"/>
      <c r="EF527" s="28"/>
      <c r="EG527" s="28"/>
      <c r="EH527" s="28"/>
      <c r="EI527" s="28"/>
      <c r="EJ527" s="28"/>
      <c r="EK527" s="28"/>
      <c r="EL527" s="28"/>
      <c r="EM527" s="28"/>
      <c r="EN527" s="28"/>
      <c r="EO527" s="28"/>
      <c r="EP527" s="28"/>
      <c r="EQ527" s="28"/>
      <c r="ER527" s="28"/>
      <c r="ES527" s="28"/>
      <c r="ET527" s="28"/>
      <c r="EU527" s="28"/>
      <c r="EV527" s="28"/>
      <c r="EW527" s="28"/>
      <c r="EX527" s="28"/>
      <c r="EY527" s="28"/>
      <c r="EZ527" s="28"/>
      <c r="FA527" s="28"/>
      <c r="FB527" s="28"/>
      <c r="FC527" s="28"/>
      <c r="FD527" s="28"/>
      <c r="FE527" s="28"/>
      <c r="FF527" s="28"/>
      <c r="FG527" s="28"/>
      <c r="FH527" s="28"/>
      <c r="FI527" s="28"/>
      <c r="FJ527" s="28"/>
      <c r="FK527" s="28"/>
      <c r="FL527" s="28"/>
      <c r="FM527" s="28"/>
      <c r="FN527" s="28"/>
      <c r="FO527" s="28"/>
      <c r="FP527" s="28"/>
      <c r="FQ527" s="28"/>
      <c r="FR527" s="28"/>
      <c r="FS527" s="28"/>
      <c r="FT527" s="28"/>
      <c r="FU527" s="28"/>
      <c r="FV527" s="28"/>
      <c r="FW527" s="28"/>
      <c r="FX527" s="28"/>
      <c r="FY527" s="28"/>
      <c r="FZ527" s="28"/>
      <c r="GA527" s="28"/>
      <c r="GB527" s="28"/>
      <c r="GC527" s="28"/>
      <c r="GD527" s="28"/>
      <c r="GE527" s="28"/>
      <c r="GF527" s="28"/>
      <c r="GG527" s="28"/>
      <c r="GH527" s="28"/>
      <c r="GI527" s="28"/>
      <c r="GJ527" s="28"/>
      <c r="GK527" s="28"/>
      <c r="GL527" s="28"/>
      <c r="GM527" s="28"/>
      <c r="GN527" s="28"/>
      <c r="GO527" s="28"/>
      <c r="GP527" s="28"/>
      <c r="GQ527" s="28"/>
      <c r="GR527" s="28"/>
      <c r="GS527" s="28"/>
      <c r="GT527" s="28"/>
      <c r="GU527" s="28"/>
      <c r="GV527" s="28"/>
      <c r="GW527" s="28"/>
      <c r="GX527" s="28"/>
      <c r="GY527" s="28"/>
      <c r="GZ527" s="28"/>
      <c r="HA527" s="28"/>
      <c r="HB527" s="28"/>
      <c r="HC527" s="28"/>
      <c r="HD527" s="28"/>
      <c r="HE527" s="28"/>
      <c r="HF527" s="28"/>
      <c r="HG527" s="28"/>
      <c r="HH527" s="28"/>
      <c r="HI527" s="28"/>
      <c r="HJ527" s="28"/>
      <c r="HK527" s="28"/>
      <c r="HL527" s="28"/>
      <c r="HM527" s="28"/>
      <c r="HN527" s="28"/>
      <c r="HO527" s="28"/>
      <c r="HP527" s="28"/>
      <c r="HQ527" s="28"/>
      <c r="HR527" s="28"/>
      <c r="HS527" s="28"/>
      <c r="HT527" s="28"/>
      <c r="HU527" s="28"/>
      <c r="HV527" s="28"/>
      <c r="HW527" s="28"/>
      <c r="HX527" s="28"/>
      <c r="HY527" s="28"/>
      <c r="HZ527" s="28"/>
      <c r="IA527" s="28"/>
      <c r="IB527" s="28"/>
      <c r="IC527" s="28"/>
      <c r="ID527" s="28"/>
      <c r="IE527" s="28"/>
      <c r="IF527" s="28"/>
      <c r="IG527" s="28"/>
      <c r="IH527" s="28"/>
      <c r="II527" s="28"/>
      <c r="IJ527" s="28"/>
      <c r="IK527" s="28"/>
      <c r="IL527" s="28"/>
      <c r="IM527" s="28"/>
    </row>
    <row r="528" spans="1:247" ht="38.25">
      <c r="A528" s="17" t="s">
        <v>3282</v>
      </c>
      <c r="B528" s="18" t="s">
        <v>3274</v>
      </c>
      <c r="C528" s="19" t="s">
        <v>423</v>
      </c>
      <c r="D528" s="20" t="s">
        <v>429</v>
      </c>
      <c r="E528" s="21" t="s">
        <v>430</v>
      </c>
      <c r="F528" s="17" t="s">
        <v>388</v>
      </c>
      <c r="G528" s="22" t="s">
        <v>3283</v>
      </c>
      <c r="H528" s="23" t="s">
        <v>3284</v>
      </c>
      <c r="I528" s="22">
        <v>73111000</v>
      </c>
      <c r="J528" s="23" t="s">
        <v>3285</v>
      </c>
      <c r="K528" s="24"/>
      <c r="L528" s="25">
        <v>15100</v>
      </c>
      <c r="M528" s="26" t="s">
        <v>3286</v>
      </c>
      <c r="N528" s="27"/>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28"/>
      <c r="EE528" s="28"/>
      <c r="EF528" s="28"/>
      <c r="EG528" s="28"/>
      <c r="EH528" s="28"/>
      <c r="EI528" s="28"/>
      <c r="EJ528" s="28"/>
      <c r="EK528" s="28"/>
      <c r="EL528" s="28"/>
      <c r="EM528" s="28"/>
      <c r="EN528" s="28"/>
      <c r="EO528" s="28"/>
      <c r="EP528" s="28"/>
      <c r="EQ528" s="28"/>
      <c r="ER528" s="28"/>
      <c r="ES528" s="28"/>
      <c r="ET528" s="28"/>
      <c r="EU528" s="28"/>
      <c r="EV528" s="28"/>
      <c r="EW528" s="28"/>
      <c r="EX528" s="28"/>
      <c r="EY528" s="28"/>
      <c r="EZ528" s="28"/>
      <c r="FA528" s="28"/>
      <c r="FB528" s="28"/>
      <c r="FC528" s="28"/>
      <c r="FD528" s="28"/>
      <c r="FE528" s="28"/>
      <c r="FF528" s="28"/>
      <c r="FG528" s="28"/>
      <c r="FH528" s="28"/>
      <c r="FI528" s="28"/>
      <c r="FJ528" s="28"/>
      <c r="FK528" s="28"/>
      <c r="FL528" s="28"/>
      <c r="FM528" s="28"/>
      <c r="FN528" s="28"/>
      <c r="FO528" s="28"/>
      <c r="FP528" s="28"/>
      <c r="FQ528" s="28"/>
      <c r="FR528" s="28"/>
      <c r="FS528" s="28"/>
      <c r="FT528" s="28"/>
      <c r="FU528" s="28"/>
      <c r="FV528" s="28"/>
      <c r="FW528" s="28"/>
      <c r="FX528" s="28"/>
      <c r="FY528" s="28"/>
      <c r="FZ528" s="28"/>
      <c r="GA528" s="28"/>
      <c r="GB528" s="28"/>
      <c r="GC528" s="28"/>
      <c r="GD528" s="28"/>
      <c r="GE528" s="28"/>
      <c r="GF528" s="28"/>
      <c r="GG528" s="28"/>
      <c r="GH528" s="28"/>
      <c r="GI528" s="28"/>
      <c r="GJ528" s="28"/>
      <c r="GK528" s="28"/>
      <c r="GL528" s="28"/>
      <c r="GM528" s="28"/>
      <c r="GN528" s="28"/>
      <c r="GO528" s="28"/>
      <c r="GP528" s="28"/>
      <c r="GQ528" s="28"/>
      <c r="GR528" s="28"/>
      <c r="GS528" s="28"/>
      <c r="GT528" s="28"/>
      <c r="GU528" s="28"/>
      <c r="GV528" s="28"/>
      <c r="GW528" s="28"/>
      <c r="GX528" s="28"/>
      <c r="GY528" s="28"/>
      <c r="GZ528" s="28"/>
      <c r="HA528" s="28"/>
      <c r="HB528" s="28"/>
      <c r="HC528" s="28"/>
      <c r="HD528" s="28"/>
      <c r="HE528" s="28"/>
      <c r="HF528" s="28"/>
      <c r="HG528" s="28"/>
      <c r="HH528" s="28"/>
      <c r="HI528" s="28"/>
      <c r="HJ528" s="28"/>
      <c r="HK528" s="28"/>
      <c r="HL528" s="28"/>
      <c r="HM528" s="28"/>
      <c r="HN528" s="28"/>
      <c r="HO528" s="28"/>
      <c r="HP528" s="28"/>
      <c r="HQ528" s="28"/>
      <c r="HR528" s="28"/>
      <c r="HS528" s="28"/>
      <c r="HT528" s="28"/>
      <c r="HU528" s="28"/>
      <c r="HV528" s="28"/>
      <c r="HW528" s="28"/>
      <c r="HX528" s="28"/>
      <c r="HY528" s="28"/>
      <c r="HZ528" s="28"/>
      <c r="IA528" s="28"/>
      <c r="IB528" s="28"/>
      <c r="IC528" s="28"/>
      <c r="ID528" s="28"/>
      <c r="IE528" s="28"/>
      <c r="IF528" s="28"/>
      <c r="IG528" s="28"/>
      <c r="IH528" s="28"/>
      <c r="II528" s="28"/>
      <c r="IJ528" s="28"/>
      <c r="IK528" s="28"/>
      <c r="IL528" s="28"/>
      <c r="IM528" s="28"/>
    </row>
    <row r="529" spans="1:247" ht="25.5">
      <c r="A529" s="17" t="s">
        <v>3287</v>
      </c>
      <c r="B529" s="18" t="s">
        <v>3274</v>
      </c>
      <c r="C529" s="19" t="s">
        <v>2860</v>
      </c>
      <c r="D529" s="20" t="s">
        <v>3288</v>
      </c>
      <c r="E529" s="21" t="s">
        <v>3289</v>
      </c>
      <c r="F529" s="17" t="s">
        <v>368</v>
      </c>
      <c r="G529" s="22" t="s">
        <v>3102</v>
      </c>
      <c r="H529" s="23" t="s">
        <v>3103</v>
      </c>
      <c r="I529" s="22">
        <v>48443000</v>
      </c>
      <c r="J529" s="23" t="s">
        <v>3290</v>
      </c>
      <c r="K529" s="24"/>
      <c r="L529" s="25">
        <v>545.16</v>
      </c>
      <c r="M529" s="26"/>
      <c r="N529" s="27" t="s">
        <v>3291</v>
      </c>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28"/>
      <c r="EE529" s="28"/>
      <c r="EF529" s="28"/>
      <c r="EG529" s="28"/>
      <c r="EH529" s="28"/>
      <c r="EI529" s="28"/>
      <c r="EJ529" s="28"/>
      <c r="EK529" s="28"/>
      <c r="EL529" s="28"/>
      <c r="EM529" s="28"/>
      <c r="EN529" s="28"/>
      <c r="EO529" s="28"/>
      <c r="EP529" s="28"/>
      <c r="EQ529" s="28"/>
      <c r="ER529" s="28"/>
      <c r="ES529" s="28"/>
      <c r="ET529" s="28"/>
      <c r="EU529" s="28"/>
      <c r="EV529" s="28"/>
      <c r="EW529" s="28"/>
      <c r="EX529" s="28"/>
      <c r="EY529" s="28"/>
      <c r="EZ529" s="28"/>
      <c r="FA529" s="28"/>
      <c r="FB529" s="28"/>
      <c r="FC529" s="28"/>
      <c r="FD529" s="28"/>
      <c r="FE529" s="28"/>
      <c r="FF529" s="28"/>
      <c r="FG529" s="28"/>
      <c r="FH529" s="28"/>
      <c r="FI529" s="28"/>
      <c r="FJ529" s="28"/>
      <c r="FK529" s="28"/>
      <c r="FL529" s="28"/>
      <c r="FM529" s="28"/>
      <c r="FN529" s="28"/>
      <c r="FO529" s="28"/>
      <c r="FP529" s="28"/>
      <c r="FQ529" s="28"/>
      <c r="FR529" s="28"/>
      <c r="FS529" s="28"/>
      <c r="FT529" s="28"/>
      <c r="FU529" s="28"/>
      <c r="FV529" s="28"/>
      <c r="FW529" s="28"/>
      <c r="FX529" s="28"/>
      <c r="FY529" s="28"/>
      <c r="FZ529" s="28"/>
      <c r="GA529" s="28"/>
      <c r="GB529" s="28"/>
      <c r="GC529" s="28"/>
      <c r="GD529" s="28"/>
      <c r="GE529" s="28"/>
      <c r="GF529" s="28"/>
      <c r="GG529" s="28"/>
      <c r="GH529" s="28"/>
      <c r="GI529" s="28"/>
      <c r="GJ529" s="28"/>
      <c r="GK529" s="28"/>
      <c r="GL529" s="28"/>
      <c r="GM529" s="28"/>
      <c r="GN529" s="28"/>
      <c r="GO529" s="28"/>
      <c r="GP529" s="28"/>
      <c r="GQ529" s="28"/>
      <c r="GR529" s="28"/>
      <c r="GS529" s="28"/>
      <c r="GT529" s="28"/>
      <c r="GU529" s="28"/>
      <c r="GV529" s="28"/>
      <c r="GW529" s="28"/>
      <c r="GX529" s="28"/>
      <c r="GY529" s="28"/>
      <c r="GZ529" s="28"/>
      <c r="HA529" s="28"/>
      <c r="HB529" s="28"/>
      <c r="HC529" s="28"/>
      <c r="HD529" s="28"/>
      <c r="HE529" s="28"/>
      <c r="HF529" s="28"/>
      <c r="HG529" s="28"/>
      <c r="HH529" s="28"/>
      <c r="HI529" s="28"/>
      <c r="HJ529" s="28"/>
      <c r="HK529" s="28"/>
      <c r="HL529" s="28"/>
      <c r="HM529" s="28"/>
      <c r="HN529" s="28"/>
      <c r="HO529" s="28"/>
      <c r="HP529" s="28"/>
      <c r="HQ529" s="28"/>
      <c r="HR529" s="28"/>
      <c r="HS529" s="28"/>
      <c r="HT529" s="28"/>
      <c r="HU529" s="28"/>
      <c r="HV529" s="28"/>
      <c r="HW529" s="28"/>
      <c r="HX529" s="28"/>
      <c r="HY529" s="28"/>
      <c r="HZ529" s="28"/>
      <c r="IA529" s="28"/>
      <c r="IB529" s="28"/>
      <c r="IC529" s="28"/>
      <c r="ID529" s="28"/>
      <c r="IE529" s="28"/>
      <c r="IF529" s="28"/>
      <c r="IG529" s="28"/>
      <c r="IH529" s="28"/>
      <c r="II529" s="28"/>
      <c r="IJ529" s="28"/>
      <c r="IK529" s="28"/>
      <c r="IL529" s="28"/>
      <c r="IM529" s="28"/>
    </row>
    <row r="530" spans="1:247" ht="38.25">
      <c r="A530" s="17" t="s">
        <v>3292</v>
      </c>
      <c r="B530" s="18" t="s">
        <v>3274</v>
      </c>
      <c r="C530" s="19" t="s">
        <v>2959</v>
      </c>
      <c r="D530" s="20" t="s">
        <v>1967</v>
      </c>
      <c r="E530" s="21" t="s">
        <v>1968</v>
      </c>
      <c r="F530" s="17" t="s">
        <v>388</v>
      </c>
      <c r="G530" s="22">
        <v>45200000</v>
      </c>
      <c r="H530" s="23" t="s">
        <v>1005</v>
      </c>
      <c r="I530" s="22" t="s">
        <v>3293</v>
      </c>
      <c r="J530" s="23" t="s">
        <v>3294</v>
      </c>
      <c r="K530" s="24"/>
      <c r="L530" s="25">
        <v>18799.82</v>
      </c>
      <c r="M530" s="26" t="s">
        <v>3295</v>
      </c>
      <c r="N530" s="27"/>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c r="DX530" s="28"/>
      <c r="DY530" s="28"/>
      <c r="DZ530" s="28"/>
      <c r="EA530" s="28"/>
      <c r="EB530" s="28"/>
      <c r="EC530" s="28"/>
      <c r="ED530" s="28"/>
      <c r="EE530" s="28"/>
      <c r="EF530" s="28"/>
      <c r="EG530" s="28"/>
      <c r="EH530" s="28"/>
      <c r="EI530" s="28"/>
      <c r="EJ530" s="28"/>
      <c r="EK530" s="28"/>
      <c r="EL530" s="28"/>
      <c r="EM530" s="28"/>
      <c r="EN530" s="28"/>
      <c r="EO530" s="28"/>
      <c r="EP530" s="28"/>
      <c r="EQ530" s="28"/>
      <c r="ER530" s="28"/>
      <c r="ES530" s="28"/>
      <c r="ET530" s="28"/>
      <c r="EU530" s="28"/>
      <c r="EV530" s="28"/>
      <c r="EW530" s="28"/>
      <c r="EX530" s="28"/>
      <c r="EY530" s="28"/>
      <c r="EZ530" s="28"/>
      <c r="FA530" s="28"/>
      <c r="FB530" s="28"/>
      <c r="FC530" s="28"/>
      <c r="FD530" s="28"/>
      <c r="FE530" s="28"/>
      <c r="FF530" s="28"/>
      <c r="FG530" s="28"/>
      <c r="FH530" s="28"/>
      <c r="FI530" s="28"/>
      <c r="FJ530" s="28"/>
      <c r="FK530" s="28"/>
      <c r="FL530" s="28"/>
      <c r="FM530" s="28"/>
      <c r="FN530" s="28"/>
      <c r="FO530" s="28"/>
      <c r="FP530" s="28"/>
      <c r="FQ530" s="28"/>
      <c r="FR530" s="28"/>
      <c r="FS530" s="28"/>
      <c r="FT530" s="28"/>
      <c r="FU530" s="28"/>
      <c r="FV530" s="28"/>
      <c r="FW530" s="28"/>
      <c r="FX530" s="28"/>
      <c r="FY530" s="28"/>
      <c r="FZ530" s="28"/>
      <c r="GA530" s="28"/>
      <c r="GB530" s="28"/>
      <c r="GC530" s="28"/>
      <c r="GD530" s="28"/>
      <c r="GE530" s="28"/>
      <c r="GF530" s="28"/>
      <c r="GG530" s="28"/>
      <c r="GH530" s="28"/>
      <c r="GI530" s="28"/>
      <c r="GJ530" s="28"/>
      <c r="GK530" s="28"/>
      <c r="GL530" s="28"/>
      <c r="GM530" s="28"/>
      <c r="GN530" s="28"/>
      <c r="GO530" s="28"/>
      <c r="GP530" s="28"/>
      <c r="GQ530" s="28"/>
      <c r="GR530" s="28"/>
      <c r="GS530" s="28"/>
      <c r="GT530" s="28"/>
      <c r="GU530" s="28"/>
      <c r="GV530" s="28"/>
      <c r="GW530" s="28"/>
      <c r="GX530" s="28"/>
      <c r="GY530" s="28"/>
      <c r="GZ530" s="28"/>
      <c r="HA530" s="28"/>
      <c r="HB530" s="28"/>
      <c r="HC530" s="28"/>
      <c r="HD530" s="28"/>
      <c r="HE530" s="28"/>
      <c r="HF530" s="28"/>
      <c r="HG530" s="28"/>
      <c r="HH530" s="28"/>
      <c r="HI530" s="28"/>
      <c r="HJ530" s="28"/>
      <c r="HK530" s="28"/>
      <c r="HL530" s="28"/>
      <c r="HM530" s="28"/>
      <c r="HN530" s="28"/>
      <c r="HO530" s="28"/>
      <c r="HP530" s="28"/>
      <c r="HQ530" s="28"/>
      <c r="HR530" s="28"/>
      <c r="HS530" s="28"/>
      <c r="HT530" s="28"/>
      <c r="HU530" s="28"/>
      <c r="HV530" s="28"/>
      <c r="HW530" s="28"/>
      <c r="HX530" s="28"/>
      <c r="HY530" s="28"/>
      <c r="HZ530" s="28"/>
      <c r="IA530" s="28"/>
      <c r="IB530" s="28"/>
      <c r="IC530" s="28"/>
      <c r="ID530" s="28"/>
      <c r="IE530" s="28"/>
      <c r="IF530" s="28"/>
      <c r="IG530" s="28"/>
      <c r="IH530" s="28"/>
      <c r="II530" s="28"/>
      <c r="IJ530" s="28"/>
      <c r="IK530" s="28"/>
      <c r="IL530" s="28"/>
      <c r="IM530" s="28"/>
    </row>
    <row r="531" spans="1:247" ht="25.5">
      <c r="A531" s="17" t="s">
        <v>3296</v>
      </c>
      <c r="B531" s="18" t="s">
        <v>3274</v>
      </c>
      <c r="C531" s="19" t="s">
        <v>396</v>
      </c>
      <c r="D531" s="20" t="s">
        <v>1245</v>
      </c>
      <c r="E531" s="21" t="s">
        <v>1246</v>
      </c>
      <c r="F531" s="17" t="s">
        <v>388</v>
      </c>
      <c r="G531" s="22">
        <v>39100000</v>
      </c>
      <c r="H531" s="23" t="s">
        <v>470</v>
      </c>
      <c r="I531" s="22" t="s">
        <v>3297</v>
      </c>
      <c r="J531" s="23" t="s">
        <v>2249</v>
      </c>
      <c r="K531" s="24" t="s">
        <v>1636</v>
      </c>
      <c r="L531" s="25">
        <v>10800</v>
      </c>
      <c r="M531" s="26" t="s">
        <v>3298</v>
      </c>
      <c r="N531" s="27"/>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c r="EP531" s="28"/>
      <c r="EQ531" s="28"/>
      <c r="ER531" s="28"/>
      <c r="ES531" s="28"/>
      <c r="ET531" s="28"/>
      <c r="EU531" s="28"/>
      <c r="EV531" s="28"/>
      <c r="EW531" s="28"/>
      <c r="EX531" s="28"/>
      <c r="EY531" s="28"/>
      <c r="EZ531" s="28"/>
      <c r="FA531" s="28"/>
      <c r="FB531" s="28"/>
      <c r="FC531" s="28"/>
      <c r="FD531" s="28"/>
      <c r="FE531" s="28"/>
      <c r="FF531" s="28"/>
      <c r="FG531" s="28"/>
      <c r="FH531" s="28"/>
      <c r="FI531" s="28"/>
      <c r="FJ531" s="28"/>
      <c r="FK531" s="28"/>
      <c r="FL531" s="28"/>
      <c r="FM531" s="28"/>
      <c r="FN531" s="28"/>
      <c r="FO531" s="28"/>
      <c r="FP531" s="28"/>
      <c r="FQ531" s="28"/>
      <c r="FR531" s="28"/>
      <c r="FS531" s="28"/>
      <c r="FT531" s="28"/>
      <c r="FU531" s="28"/>
      <c r="FV531" s="28"/>
      <c r="FW531" s="28"/>
      <c r="FX531" s="28"/>
      <c r="FY531" s="28"/>
      <c r="FZ531" s="28"/>
      <c r="GA531" s="28"/>
      <c r="GB531" s="28"/>
      <c r="GC531" s="28"/>
      <c r="GD531" s="28"/>
      <c r="GE531" s="28"/>
      <c r="GF531" s="28"/>
      <c r="GG531" s="28"/>
      <c r="GH531" s="28"/>
      <c r="GI531" s="28"/>
      <c r="GJ531" s="28"/>
      <c r="GK531" s="28"/>
      <c r="GL531" s="28"/>
      <c r="GM531" s="28"/>
      <c r="GN531" s="28"/>
      <c r="GO531" s="28"/>
      <c r="GP531" s="28"/>
      <c r="GQ531" s="28"/>
      <c r="GR531" s="28"/>
      <c r="GS531" s="28"/>
      <c r="GT531" s="28"/>
      <c r="GU531" s="28"/>
      <c r="GV531" s="28"/>
      <c r="GW531" s="28"/>
      <c r="GX531" s="28"/>
      <c r="GY531" s="28"/>
      <c r="GZ531" s="28"/>
      <c r="HA531" s="28"/>
      <c r="HB531" s="28"/>
      <c r="HC531" s="28"/>
      <c r="HD531" s="28"/>
      <c r="HE531" s="28"/>
      <c r="HF531" s="28"/>
      <c r="HG531" s="28"/>
      <c r="HH531" s="28"/>
      <c r="HI531" s="28"/>
      <c r="HJ531" s="28"/>
      <c r="HK531" s="28"/>
      <c r="HL531" s="28"/>
      <c r="HM531" s="28"/>
      <c r="HN531" s="28"/>
      <c r="HO531" s="28"/>
      <c r="HP531" s="28"/>
      <c r="HQ531" s="28"/>
      <c r="HR531" s="28"/>
      <c r="HS531" s="28"/>
      <c r="HT531" s="28"/>
      <c r="HU531" s="28"/>
      <c r="HV531" s="28"/>
      <c r="HW531" s="28"/>
      <c r="HX531" s="28"/>
      <c r="HY531" s="28"/>
      <c r="HZ531" s="28"/>
      <c r="IA531" s="28"/>
      <c r="IB531" s="28"/>
      <c r="IC531" s="28"/>
      <c r="ID531" s="28"/>
      <c r="IE531" s="28"/>
      <c r="IF531" s="28"/>
      <c r="IG531" s="28"/>
      <c r="IH531" s="28"/>
      <c r="II531" s="28"/>
      <c r="IJ531" s="28"/>
      <c r="IK531" s="28"/>
      <c r="IL531" s="28"/>
      <c r="IM531" s="28"/>
    </row>
    <row r="532" spans="1:247" ht="25.5">
      <c r="A532" s="17" t="s">
        <v>3299</v>
      </c>
      <c r="B532" s="18" t="s">
        <v>3274</v>
      </c>
      <c r="C532" s="19" t="s">
        <v>396</v>
      </c>
      <c r="D532" s="20" t="s">
        <v>2055</v>
      </c>
      <c r="E532" s="21" t="s">
        <v>2056</v>
      </c>
      <c r="F532" s="17" t="s">
        <v>368</v>
      </c>
      <c r="G532" s="22" t="s">
        <v>503</v>
      </c>
      <c r="H532" s="23" t="s">
        <v>1566</v>
      </c>
      <c r="I532" s="22" t="s">
        <v>503</v>
      </c>
      <c r="J532" s="23" t="s">
        <v>3300</v>
      </c>
      <c r="K532" s="24"/>
      <c r="L532" s="25">
        <v>3729.22</v>
      </c>
      <c r="M532" s="26"/>
      <c r="N532" s="27" t="s">
        <v>3301</v>
      </c>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c r="DX532" s="28"/>
      <c r="DY532" s="28"/>
      <c r="DZ532" s="28"/>
      <c r="EA532" s="28"/>
      <c r="EB532" s="28"/>
      <c r="EC532" s="28"/>
      <c r="ED532" s="28"/>
      <c r="EE532" s="28"/>
      <c r="EF532" s="28"/>
      <c r="EG532" s="28"/>
      <c r="EH532" s="28"/>
      <c r="EI532" s="28"/>
      <c r="EJ532" s="28"/>
      <c r="EK532" s="28"/>
      <c r="EL532" s="28"/>
      <c r="EM532" s="28"/>
      <c r="EN532" s="28"/>
      <c r="EO532" s="28"/>
      <c r="EP532" s="28"/>
      <c r="EQ532" s="28"/>
      <c r="ER532" s="28"/>
      <c r="ES532" s="28"/>
      <c r="ET532" s="28"/>
      <c r="EU532" s="28"/>
      <c r="EV532" s="28"/>
      <c r="EW532" s="28"/>
      <c r="EX532" s="28"/>
      <c r="EY532" s="28"/>
      <c r="EZ532" s="28"/>
      <c r="FA532" s="28"/>
      <c r="FB532" s="28"/>
      <c r="FC532" s="28"/>
      <c r="FD532" s="28"/>
      <c r="FE532" s="28"/>
      <c r="FF532" s="28"/>
      <c r="FG532" s="28"/>
      <c r="FH532" s="28"/>
      <c r="FI532" s="28"/>
      <c r="FJ532" s="28"/>
      <c r="FK532" s="28"/>
      <c r="FL532" s="28"/>
      <c r="FM532" s="28"/>
      <c r="FN532" s="28"/>
      <c r="FO532" s="28"/>
      <c r="FP532" s="28"/>
      <c r="FQ532" s="28"/>
      <c r="FR532" s="28"/>
      <c r="FS532" s="28"/>
      <c r="FT532" s="28"/>
      <c r="FU532" s="28"/>
      <c r="FV532" s="28"/>
      <c r="FW532" s="28"/>
      <c r="FX532" s="28"/>
      <c r="FY532" s="28"/>
      <c r="FZ532" s="28"/>
      <c r="GA532" s="28"/>
      <c r="GB532" s="28"/>
      <c r="GC532" s="28"/>
      <c r="GD532" s="28"/>
      <c r="GE532" s="28"/>
      <c r="GF532" s="28"/>
      <c r="GG532" s="28"/>
      <c r="GH532" s="28"/>
      <c r="GI532" s="28"/>
      <c r="GJ532" s="28"/>
      <c r="GK532" s="28"/>
      <c r="GL532" s="28"/>
      <c r="GM532" s="28"/>
      <c r="GN532" s="28"/>
      <c r="GO532" s="28"/>
      <c r="GP532" s="28"/>
      <c r="GQ532" s="28"/>
      <c r="GR532" s="28"/>
      <c r="GS532" s="28"/>
      <c r="GT532" s="28"/>
      <c r="GU532" s="28"/>
      <c r="GV532" s="28"/>
      <c r="GW532" s="28"/>
      <c r="GX532" s="28"/>
      <c r="GY532" s="28"/>
      <c r="GZ532" s="28"/>
      <c r="HA532" s="28"/>
      <c r="HB532" s="28"/>
      <c r="HC532" s="28"/>
      <c r="HD532" s="28"/>
      <c r="HE532" s="28"/>
      <c r="HF532" s="28"/>
      <c r="HG532" s="28"/>
      <c r="HH532" s="28"/>
      <c r="HI532" s="28"/>
      <c r="HJ532" s="28"/>
      <c r="HK532" s="28"/>
      <c r="HL532" s="28"/>
      <c r="HM532" s="28"/>
      <c r="HN532" s="28"/>
      <c r="HO532" s="28"/>
      <c r="HP532" s="28"/>
      <c r="HQ532" s="28"/>
      <c r="HR532" s="28"/>
      <c r="HS532" s="28"/>
      <c r="HT532" s="28"/>
      <c r="HU532" s="28"/>
      <c r="HV532" s="28"/>
      <c r="HW532" s="28"/>
      <c r="HX532" s="28"/>
      <c r="HY532" s="28"/>
      <c r="HZ532" s="28"/>
      <c r="IA532" s="28"/>
      <c r="IB532" s="28"/>
      <c r="IC532" s="28"/>
      <c r="ID532" s="28"/>
      <c r="IE532" s="28"/>
      <c r="IF532" s="28"/>
      <c r="IG532" s="28"/>
      <c r="IH532" s="28"/>
      <c r="II532" s="28"/>
      <c r="IJ532" s="28"/>
      <c r="IK532" s="28"/>
      <c r="IL532" s="28"/>
      <c r="IM532" s="28"/>
    </row>
    <row r="533" spans="1:247" ht="25.5">
      <c r="A533" s="17" t="s">
        <v>3302</v>
      </c>
      <c r="B533" s="18" t="s">
        <v>3303</v>
      </c>
      <c r="C533" s="19" t="s">
        <v>396</v>
      </c>
      <c r="D533" s="20" t="s">
        <v>3304</v>
      </c>
      <c r="E533" s="21" t="s">
        <v>3305</v>
      </c>
      <c r="F533" s="17" t="s">
        <v>369</v>
      </c>
      <c r="G533" s="22">
        <v>39200000</v>
      </c>
      <c r="H533" s="23" t="s">
        <v>976</v>
      </c>
      <c r="I533" s="22" t="s">
        <v>2648</v>
      </c>
      <c r="J533" s="23" t="s">
        <v>1375</v>
      </c>
      <c r="K533" s="24" t="s">
        <v>2331</v>
      </c>
      <c r="L533" s="25">
        <v>190</v>
      </c>
      <c r="M533" s="26" t="s">
        <v>3306</v>
      </c>
      <c r="N533" s="27"/>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28"/>
      <c r="EE533" s="28"/>
      <c r="EF533" s="28"/>
      <c r="EG533" s="28"/>
      <c r="EH533" s="28"/>
      <c r="EI533" s="28"/>
      <c r="EJ533" s="28"/>
      <c r="EK533" s="28"/>
      <c r="EL533" s="28"/>
      <c r="EM533" s="28"/>
      <c r="EN533" s="28"/>
      <c r="EO533" s="28"/>
      <c r="EP533" s="28"/>
      <c r="EQ533" s="28"/>
      <c r="ER533" s="28"/>
      <c r="ES533" s="28"/>
      <c r="ET533" s="28"/>
      <c r="EU533" s="28"/>
      <c r="EV533" s="28"/>
      <c r="EW533" s="28"/>
      <c r="EX533" s="28"/>
      <c r="EY533" s="28"/>
      <c r="EZ533" s="28"/>
      <c r="FA533" s="28"/>
      <c r="FB533" s="28"/>
      <c r="FC533" s="28"/>
      <c r="FD533" s="28"/>
      <c r="FE533" s="28"/>
      <c r="FF533" s="28"/>
      <c r="FG533" s="28"/>
      <c r="FH533" s="28"/>
      <c r="FI533" s="28"/>
      <c r="FJ533" s="28"/>
      <c r="FK533" s="28"/>
      <c r="FL533" s="28"/>
      <c r="FM533" s="28"/>
      <c r="FN533" s="28"/>
      <c r="FO533" s="28"/>
      <c r="FP533" s="28"/>
      <c r="FQ533" s="28"/>
      <c r="FR533" s="28"/>
      <c r="FS533" s="28"/>
      <c r="FT533" s="28"/>
      <c r="FU533" s="28"/>
      <c r="FV533" s="28"/>
      <c r="FW533" s="28"/>
      <c r="FX533" s="28"/>
      <c r="FY533" s="28"/>
      <c r="FZ533" s="28"/>
      <c r="GA533" s="28"/>
      <c r="GB533" s="28"/>
      <c r="GC533" s="28"/>
      <c r="GD533" s="28"/>
      <c r="GE533" s="28"/>
      <c r="GF533" s="28"/>
      <c r="GG533" s="28"/>
      <c r="GH533" s="28"/>
      <c r="GI533" s="28"/>
      <c r="GJ533" s="28"/>
      <c r="GK533" s="28"/>
      <c r="GL533" s="28"/>
      <c r="GM533" s="28"/>
      <c r="GN533" s="28"/>
      <c r="GO533" s="28"/>
      <c r="GP533" s="28"/>
      <c r="GQ533" s="28"/>
      <c r="GR533" s="28"/>
      <c r="GS533" s="28"/>
      <c r="GT533" s="28"/>
      <c r="GU533" s="28"/>
      <c r="GV533" s="28"/>
      <c r="GW533" s="28"/>
      <c r="GX533" s="28"/>
      <c r="GY533" s="28"/>
      <c r="GZ533" s="28"/>
      <c r="HA533" s="28"/>
      <c r="HB533" s="28"/>
      <c r="HC533" s="28"/>
      <c r="HD533" s="28"/>
      <c r="HE533" s="28"/>
      <c r="HF533" s="28"/>
      <c r="HG533" s="28"/>
      <c r="HH533" s="28"/>
      <c r="HI533" s="28"/>
      <c r="HJ533" s="28"/>
      <c r="HK533" s="28"/>
      <c r="HL533" s="28"/>
      <c r="HM533" s="28"/>
      <c r="HN533" s="28"/>
      <c r="HO533" s="28"/>
      <c r="HP533" s="28"/>
      <c r="HQ533" s="28"/>
      <c r="HR533" s="28"/>
      <c r="HS533" s="28"/>
      <c r="HT533" s="28"/>
      <c r="HU533" s="28"/>
      <c r="HV533" s="28"/>
      <c r="HW533" s="28"/>
      <c r="HX533" s="28"/>
      <c r="HY533" s="28"/>
      <c r="HZ533" s="28"/>
      <c r="IA533" s="28"/>
      <c r="IB533" s="28"/>
      <c r="IC533" s="28"/>
      <c r="ID533" s="28"/>
      <c r="IE533" s="28"/>
      <c r="IF533" s="28"/>
      <c r="IG533" s="28"/>
      <c r="IH533" s="28"/>
      <c r="II533" s="28"/>
      <c r="IJ533" s="28"/>
      <c r="IK533" s="28"/>
      <c r="IL533" s="28"/>
      <c r="IM533" s="28"/>
    </row>
    <row r="534" spans="1:247" ht="25.5">
      <c r="A534" s="17" t="s">
        <v>3307</v>
      </c>
      <c r="B534" s="18" t="s">
        <v>3303</v>
      </c>
      <c r="C534" s="19" t="s">
        <v>396</v>
      </c>
      <c r="D534" s="20" t="s">
        <v>2780</v>
      </c>
      <c r="E534" s="21" t="s">
        <v>2781</v>
      </c>
      <c r="F534" s="17" t="s">
        <v>388</v>
      </c>
      <c r="G534" s="22">
        <v>30200000</v>
      </c>
      <c r="H534" s="23" t="s">
        <v>653</v>
      </c>
      <c r="I534" s="22" t="s">
        <v>3308</v>
      </c>
      <c r="J534" s="23" t="s">
        <v>3309</v>
      </c>
      <c r="K534" s="24" t="s">
        <v>2421</v>
      </c>
      <c r="L534" s="25">
        <v>905</v>
      </c>
      <c r="M534" s="26" t="s">
        <v>3310</v>
      </c>
      <c r="N534" s="27"/>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28"/>
      <c r="EE534" s="28"/>
      <c r="EF534" s="28"/>
      <c r="EG534" s="28"/>
      <c r="EH534" s="28"/>
      <c r="EI534" s="28"/>
      <c r="EJ534" s="28"/>
      <c r="EK534" s="28"/>
      <c r="EL534" s="28"/>
      <c r="EM534" s="28"/>
      <c r="EN534" s="28"/>
      <c r="EO534" s="28"/>
      <c r="EP534" s="28"/>
      <c r="EQ534" s="28"/>
      <c r="ER534" s="28"/>
      <c r="ES534" s="28"/>
      <c r="ET534" s="28"/>
      <c r="EU534" s="28"/>
      <c r="EV534" s="28"/>
      <c r="EW534" s="28"/>
      <c r="EX534" s="28"/>
      <c r="EY534" s="28"/>
      <c r="EZ534" s="28"/>
      <c r="FA534" s="28"/>
      <c r="FB534" s="28"/>
      <c r="FC534" s="28"/>
      <c r="FD534" s="28"/>
      <c r="FE534" s="28"/>
      <c r="FF534" s="28"/>
      <c r="FG534" s="28"/>
      <c r="FH534" s="28"/>
      <c r="FI534" s="28"/>
      <c r="FJ534" s="28"/>
      <c r="FK534" s="28"/>
      <c r="FL534" s="28"/>
      <c r="FM534" s="28"/>
      <c r="FN534" s="28"/>
      <c r="FO534" s="28"/>
      <c r="FP534" s="28"/>
      <c r="FQ534" s="28"/>
      <c r="FR534" s="28"/>
      <c r="FS534" s="28"/>
      <c r="FT534" s="28"/>
      <c r="FU534" s="28"/>
      <c r="FV534" s="28"/>
      <c r="FW534" s="28"/>
      <c r="FX534" s="28"/>
      <c r="FY534" s="28"/>
      <c r="FZ534" s="28"/>
      <c r="GA534" s="28"/>
      <c r="GB534" s="28"/>
      <c r="GC534" s="28"/>
      <c r="GD534" s="28"/>
      <c r="GE534" s="28"/>
      <c r="GF534" s="28"/>
      <c r="GG534" s="28"/>
      <c r="GH534" s="28"/>
      <c r="GI534" s="28"/>
      <c r="GJ534" s="28"/>
      <c r="GK534" s="28"/>
      <c r="GL534" s="28"/>
      <c r="GM534" s="28"/>
      <c r="GN534" s="28"/>
      <c r="GO534" s="28"/>
      <c r="GP534" s="28"/>
      <c r="GQ534" s="28"/>
      <c r="GR534" s="28"/>
      <c r="GS534" s="28"/>
      <c r="GT534" s="28"/>
      <c r="GU534" s="28"/>
      <c r="GV534" s="28"/>
      <c r="GW534" s="28"/>
      <c r="GX534" s="28"/>
      <c r="GY534" s="28"/>
      <c r="GZ534" s="28"/>
      <c r="HA534" s="28"/>
      <c r="HB534" s="28"/>
      <c r="HC534" s="28"/>
      <c r="HD534" s="28"/>
      <c r="HE534" s="28"/>
      <c r="HF534" s="28"/>
      <c r="HG534" s="28"/>
      <c r="HH534" s="28"/>
      <c r="HI534" s="28"/>
      <c r="HJ534" s="28"/>
      <c r="HK534" s="28"/>
      <c r="HL534" s="28"/>
      <c r="HM534" s="28"/>
      <c r="HN534" s="28"/>
      <c r="HO534" s="28"/>
      <c r="HP534" s="28"/>
      <c r="HQ534" s="28"/>
      <c r="HR534" s="28"/>
      <c r="HS534" s="28"/>
      <c r="HT534" s="28"/>
      <c r="HU534" s="28"/>
      <c r="HV534" s="28"/>
      <c r="HW534" s="28"/>
      <c r="HX534" s="28"/>
      <c r="HY534" s="28"/>
      <c r="HZ534" s="28"/>
      <c r="IA534" s="28"/>
      <c r="IB534" s="28"/>
      <c r="IC534" s="28"/>
      <c r="ID534" s="28"/>
      <c r="IE534" s="28"/>
      <c r="IF534" s="28"/>
      <c r="IG534" s="28"/>
      <c r="IH534" s="28"/>
      <c r="II534" s="28"/>
      <c r="IJ534" s="28"/>
      <c r="IK534" s="28"/>
      <c r="IL534" s="28"/>
      <c r="IM534" s="28"/>
    </row>
    <row r="535" spans="1:247" ht="25.5">
      <c r="A535" s="17" t="s">
        <v>3311</v>
      </c>
      <c r="B535" s="18" t="s">
        <v>3303</v>
      </c>
      <c r="C535" s="19" t="s">
        <v>396</v>
      </c>
      <c r="D535" s="20" t="s">
        <v>3312</v>
      </c>
      <c r="E535" s="21" t="s">
        <v>2344</v>
      </c>
      <c r="F535" s="17" t="s">
        <v>369</v>
      </c>
      <c r="G535" s="22" t="s">
        <v>3313</v>
      </c>
      <c r="H535" s="23" t="s">
        <v>943</v>
      </c>
      <c r="I535" s="22" t="s">
        <v>3314</v>
      </c>
      <c r="J535" s="23" t="s">
        <v>3315</v>
      </c>
      <c r="K535" s="24"/>
      <c r="L535" s="25">
        <v>10000</v>
      </c>
      <c r="M535" s="26" t="s">
        <v>3316</v>
      </c>
      <c r="N535" s="27"/>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c r="DX535" s="28"/>
      <c r="DY535" s="28"/>
      <c r="DZ535" s="28"/>
      <c r="EA535" s="28"/>
      <c r="EB535" s="28"/>
      <c r="EC535" s="28"/>
      <c r="ED535" s="28"/>
      <c r="EE535" s="28"/>
      <c r="EF535" s="28"/>
      <c r="EG535" s="28"/>
      <c r="EH535" s="28"/>
      <c r="EI535" s="28"/>
      <c r="EJ535" s="28"/>
      <c r="EK535" s="28"/>
      <c r="EL535" s="28"/>
      <c r="EM535" s="28"/>
      <c r="EN535" s="28"/>
      <c r="EO535" s="28"/>
      <c r="EP535" s="28"/>
      <c r="EQ535" s="28"/>
      <c r="ER535" s="28"/>
      <c r="ES535" s="28"/>
      <c r="ET535" s="28"/>
      <c r="EU535" s="28"/>
      <c r="EV535" s="28"/>
      <c r="EW535" s="28"/>
      <c r="EX535" s="28"/>
      <c r="EY535" s="28"/>
      <c r="EZ535" s="28"/>
      <c r="FA535" s="28"/>
      <c r="FB535" s="28"/>
      <c r="FC535" s="28"/>
      <c r="FD535" s="28"/>
      <c r="FE535" s="28"/>
      <c r="FF535" s="28"/>
      <c r="FG535" s="28"/>
      <c r="FH535" s="28"/>
      <c r="FI535" s="28"/>
      <c r="FJ535" s="28"/>
      <c r="FK535" s="28"/>
      <c r="FL535" s="28"/>
      <c r="FM535" s="28"/>
      <c r="FN535" s="28"/>
      <c r="FO535" s="28"/>
      <c r="FP535" s="28"/>
      <c r="FQ535" s="28"/>
      <c r="FR535" s="28"/>
      <c r="FS535" s="28"/>
      <c r="FT535" s="28"/>
      <c r="FU535" s="28"/>
      <c r="FV535" s="28"/>
      <c r="FW535" s="28"/>
      <c r="FX535" s="28"/>
      <c r="FY535" s="28"/>
      <c r="FZ535" s="28"/>
      <c r="GA535" s="28"/>
      <c r="GB535" s="28"/>
      <c r="GC535" s="28"/>
      <c r="GD535" s="28"/>
      <c r="GE535" s="28"/>
      <c r="GF535" s="28"/>
      <c r="GG535" s="28"/>
      <c r="GH535" s="28"/>
      <c r="GI535" s="28"/>
      <c r="GJ535" s="28"/>
      <c r="GK535" s="28"/>
      <c r="GL535" s="28"/>
      <c r="GM535" s="28"/>
      <c r="GN535" s="28"/>
      <c r="GO535" s="28"/>
      <c r="GP535" s="28"/>
      <c r="GQ535" s="28"/>
      <c r="GR535" s="28"/>
      <c r="GS535" s="28"/>
      <c r="GT535" s="28"/>
      <c r="GU535" s="28"/>
      <c r="GV535" s="28"/>
      <c r="GW535" s="28"/>
      <c r="GX535" s="28"/>
      <c r="GY535" s="28"/>
      <c r="GZ535" s="28"/>
      <c r="HA535" s="28"/>
      <c r="HB535" s="28"/>
      <c r="HC535" s="28"/>
      <c r="HD535" s="28"/>
      <c r="HE535" s="28"/>
      <c r="HF535" s="28"/>
      <c r="HG535" s="28"/>
      <c r="HH535" s="28"/>
      <c r="HI535" s="28"/>
      <c r="HJ535" s="28"/>
      <c r="HK535" s="28"/>
      <c r="HL535" s="28"/>
      <c r="HM535" s="28"/>
      <c r="HN535" s="28"/>
      <c r="HO535" s="28"/>
      <c r="HP535" s="28"/>
      <c r="HQ535" s="28"/>
      <c r="HR535" s="28"/>
      <c r="HS535" s="28"/>
      <c r="HT535" s="28"/>
      <c r="HU535" s="28"/>
      <c r="HV535" s="28"/>
      <c r="HW535" s="28"/>
      <c r="HX535" s="28"/>
      <c r="HY535" s="28"/>
      <c r="HZ535" s="28"/>
      <c r="IA535" s="28"/>
      <c r="IB535" s="28"/>
      <c r="IC535" s="28"/>
      <c r="ID535" s="28"/>
      <c r="IE535" s="28"/>
      <c r="IF535" s="28"/>
      <c r="IG535" s="28"/>
      <c r="IH535" s="28"/>
      <c r="II535" s="28"/>
      <c r="IJ535" s="28"/>
      <c r="IK535" s="28"/>
      <c r="IL535" s="28"/>
      <c r="IM535" s="28"/>
    </row>
    <row r="536" spans="1:247" ht="38.25">
      <c r="A536" s="17" t="s">
        <v>3317</v>
      </c>
      <c r="B536" s="18" t="s">
        <v>2962</v>
      </c>
      <c r="C536" s="19" t="s">
        <v>1891</v>
      </c>
      <c r="D536" s="20" t="s">
        <v>587</v>
      </c>
      <c r="E536" s="21" t="s">
        <v>588</v>
      </c>
      <c r="F536" s="17" t="s">
        <v>368</v>
      </c>
      <c r="G536" s="22" t="s">
        <v>589</v>
      </c>
      <c r="H536" s="23" t="s">
        <v>590</v>
      </c>
      <c r="I536" s="22" t="s">
        <v>589</v>
      </c>
      <c r="J536" s="23" t="s">
        <v>3318</v>
      </c>
      <c r="K536" s="24"/>
      <c r="L536" s="25">
        <v>200</v>
      </c>
      <c r="M536" s="26"/>
      <c r="N536" s="27" t="s">
        <v>3319</v>
      </c>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8"/>
      <c r="EV536" s="28"/>
      <c r="EW536" s="28"/>
      <c r="EX536" s="28"/>
      <c r="EY536" s="28"/>
      <c r="EZ536" s="28"/>
      <c r="FA536" s="28"/>
      <c r="FB536" s="28"/>
      <c r="FC536" s="28"/>
      <c r="FD536" s="28"/>
      <c r="FE536" s="28"/>
      <c r="FF536" s="28"/>
      <c r="FG536" s="28"/>
      <c r="FH536" s="28"/>
      <c r="FI536" s="28"/>
      <c r="FJ536" s="28"/>
      <c r="FK536" s="28"/>
      <c r="FL536" s="28"/>
      <c r="FM536" s="28"/>
      <c r="FN536" s="28"/>
      <c r="FO536" s="28"/>
      <c r="FP536" s="28"/>
      <c r="FQ536" s="28"/>
      <c r="FR536" s="28"/>
      <c r="FS536" s="28"/>
      <c r="FT536" s="28"/>
      <c r="FU536" s="28"/>
      <c r="FV536" s="28"/>
      <c r="FW536" s="28"/>
      <c r="FX536" s="28"/>
      <c r="FY536" s="28"/>
      <c r="FZ536" s="28"/>
      <c r="GA536" s="28"/>
      <c r="GB536" s="28"/>
      <c r="GC536" s="28"/>
      <c r="GD536" s="28"/>
      <c r="GE536" s="28"/>
      <c r="GF536" s="28"/>
      <c r="GG536" s="28"/>
      <c r="GH536" s="28"/>
      <c r="GI536" s="28"/>
      <c r="GJ536" s="28"/>
      <c r="GK536" s="28"/>
      <c r="GL536" s="28"/>
      <c r="GM536" s="28"/>
      <c r="GN536" s="28"/>
      <c r="GO536" s="28"/>
      <c r="GP536" s="28"/>
      <c r="GQ536" s="28"/>
      <c r="GR536" s="28"/>
      <c r="GS536" s="28"/>
      <c r="GT536" s="28"/>
      <c r="GU536" s="28"/>
      <c r="GV536" s="28"/>
      <c r="GW536" s="28"/>
      <c r="GX536" s="28"/>
      <c r="GY536" s="28"/>
      <c r="GZ536" s="28"/>
      <c r="HA536" s="28"/>
      <c r="HB536" s="28"/>
      <c r="HC536" s="28"/>
      <c r="HD536" s="28"/>
      <c r="HE536" s="28"/>
      <c r="HF536" s="28"/>
      <c r="HG536" s="28"/>
      <c r="HH536" s="28"/>
      <c r="HI536" s="28"/>
      <c r="HJ536" s="28"/>
      <c r="HK536" s="28"/>
      <c r="HL536" s="28"/>
      <c r="HM536" s="28"/>
      <c r="HN536" s="28"/>
      <c r="HO536" s="28"/>
      <c r="HP536" s="28"/>
      <c r="HQ536" s="28"/>
      <c r="HR536" s="28"/>
      <c r="HS536" s="28"/>
      <c r="HT536" s="28"/>
      <c r="HU536" s="28"/>
      <c r="HV536" s="28"/>
      <c r="HW536" s="28"/>
      <c r="HX536" s="28"/>
      <c r="HY536" s="28"/>
      <c r="HZ536" s="28"/>
      <c r="IA536" s="28"/>
      <c r="IB536" s="28"/>
      <c r="IC536" s="28"/>
      <c r="ID536" s="28"/>
      <c r="IE536" s="28"/>
      <c r="IF536" s="28"/>
      <c r="IG536" s="28"/>
      <c r="IH536" s="28"/>
      <c r="II536" s="28"/>
      <c r="IJ536" s="28"/>
      <c r="IK536" s="28"/>
      <c r="IL536" s="28"/>
      <c r="IM536" s="28"/>
    </row>
    <row r="537" spans="1:247" ht="25.5">
      <c r="A537" s="17" t="s">
        <v>3320</v>
      </c>
      <c r="B537" s="18" t="s">
        <v>2962</v>
      </c>
      <c r="C537" s="19" t="s">
        <v>2481</v>
      </c>
      <c r="D537" s="20" t="s">
        <v>3321</v>
      </c>
      <c r="E537" s="21" t="s">
        <v>3322</v>
      </c>
      <c r="F537" s="17" t="s">
        <v>368</v>
      </c>
      <c r="G537" s="22" t="s">
        <v>3279</v>
      </c>
      <c r="H537" s="23" t="s">
        <v>404</v>
      </c>
      <c r="I537" s="22">
        <v>45300000</v>
      </c>
      <c r="J537" s="23" t="s">
        <v>3323</v>
      </c>
      <c r="K537" s="24"/>
      <c r="L537" s="25">
        <v>44086.91</v>
      </c>
      <c r="M537" s="26"/>
      <c r="N537" s="27" t="s">
        <v>3324</v>
      </c>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c r="DX537" s="28"/>
      <c r="DY537" s="28"/>
      <c r="DZ537" s="28"/>
      <c r="EA537" s="28"/>
      <c r="EB537" s="28"/>
      <c r="EC537" s="28"/>
      <c r="ED537" s="28"/>
      <c r="EE537" s="28"/>
      <c r="EF537" s="28"/>
      <c r="EG537" s="28"/>
      <c r="EH537" s="28"/>
      <c r="EI537" s="28"/>
      <c r="EJ537" s="28"/>
      <c r="EK537" s="28"/>
      <c r="EL537" s="28"/>
      <c r="EM537" s="28"/>
      <c r="EN537" s="28"/>
      <c r="EO537" s="28"/>
      <c r="EP537" s="28"/>
      <c r="EQ537" s="28"/>
      <c r="ER537" s="28"/>
      <c r="ES537" s="28"/>
      <c r="ET537" s="28"/>
      <c r="EU537" s="28"/>
      <c r="EV537" s="28"/>
      <c r="EW537" s="28"/>
      <c r="EX537" s="28"/>
      <c r="EY537" s="28"/>
      <c r="EZ537" s="28"/>
      <c r="FA537" s="28"/>
      <c r="FB537" s="28"/>
      <c r="FC537" s="28"/>
      <c r="FD537" s="28"/>
      <c r="FE537" s="28"/>
      <c r="FF537" s="28"/>
      <c r="FG537" s="28"/>
      <c r="FH537" s="28"/>
      <c r="FI537" s="28"/>
      <c r="FJ537" s="28"/>
      <c r="FK537" s="28"/>
      <c r="FL537" s="28"/>
      <c r="FM537" s="28"/>
      <c r="FN537" s="28"/>
      <c r="FO537" s="28"/>
      <c r="FP537" s="28"/>
      <c r="FQ537" s="28"/>
      <c r="FR537" s="28"/>
      <c r="FS537" s="28"/>
      <c r="FT537" s="28"/>
      <c r="FU537" s="28"/>
      <c r="FV537" s="28"/>
      <c r="FW537" s="28"/>
      <c r="FX537" s="28"/>
      <c r="FY537" s="28"/>
      <c r="FZ537" s="28"/>
      <c r="GA537" s="28"/>
      <c r="GB537" s="28"/>
      <c r="GC537" s="28"/>
      <c r="GD537" s="28"/>
      <c r="GE537" s="28"/>
      <c r="GF537" s="28"/>
      <c r="GG537" s="28"/>
      <c r="GH537" s="28"/>
      <c r="GI537" s="28"/>
      <c r="GJ537" s="28"/>
      <c r="GK537" s="28"/>
      <c r="GL537" s="28"/>
      <c r="GM537" s="28"/>
      <c r="GN537" s="28"/>
      <c r="GO537" s="28"/>
      <c r="GP537" s="28"/>
      <c r="GQ537" s="28"/>
      <c r="GR537" s="28"/>
      <c r="GS537" s="28"/>
      <c r="GT537" s="28"/>
      <c r="GU537" s="28"/>
      <c r="GV537" s="28"/>
      <c r="GW537" s="28"/>
      <c r="GX537" s="28"/>
      <c r="GY537" s="28"/>
      <c r="GZ537" s="28"/>
      <c r="HA537" s="28"/>
      <c r="HB537" s="28"/>
      <c r="HC537" s="28"/>
      <c r="HD537" s="28"/>
      <c r="HE537" s="28"/>
      <c r="HF537" s="28"/>
      <c r="HG537" s="28"/>
      <c r="HH537" s="28"/>
      <c r="HI537" s="28"/>
      <c r="HJ537" s="28"/>
      <c r="HK537" s="28"/>
      <c r="HL537" s="28"/>
      <c r="HM537" s="28"/>
      <c r="HN537" s="28"/>
      <c r="HO537" s="28"/>
      <c r="HP537" s="28"/>
      <c r="HQ537" s="28"/>
      <c r="HR537" s="28"/>
      <c r="HS537" s="28"/>
      <c r="HT537" s="28"/>
      <c r="HU537" s="28"/>
      <c r="HV537" s="28"/>
      <c r="HW537" s="28"/>
      <c r="HX537" s="28"/>
      <c r="HY537" s="28"/>
      <c r="HZ537" s="28"/>
      <c r="IA537" s="28"/>
      <c r="IB537" s="28"/>
      <c r="IC537" s="28"/>
      <c r="ID537" s="28"/>
      <c r="IE537" s="28"/>
      <c r="IF537" s="28"/>
      <c r="IG537" s="28"/>
      <c r="IH537" s="28"/>
      <c r="II537" s="28"/>
      <c r="IJ537" s="28"/>
      <c r="IK537" s="28"/>
      <c r="IL537" s="28"/>
      <c r="IM537" s="28"/>
    </row>
    <row r="538" spans="1:247" ht="25.5">
      <c r="A538" s="17" t="s">
        <v>3325</v>
      </c>
      <c r="B538" s="18" t="s">
        <v>3326</v>
      </c>
      <c r="C538" s="19" t="s">
        <v>2481</v>
      </c>
      <c r="D538" s="20" t="s">
        <v>3327</v>
      </c>
      <c r="E538" s="21" t="s">
        <v>3328</v>
      </c>
      <c r="F538" s="17" t="s">
        <v>388</v>
      </c>
      <c r="G538" s="22">
        <v>45400000</v>
      </c>
      <c r="H538" s="23" t="s">
        <v>861</v>
      </c>
      <c r="I538" s="22" t="s">
        <v>1975</v>
      </c>
      <c r="J538" s="23" t="s">
        <v>3329</v>
      </c>
      <c r="K538" s="24"/>
      <c r="L538" s="25">
        <v>219070.51</v>
      </c>
      <c r="M538" s="26" t="s">
        <v>3330</v>
      </c>
      <c r="N538" s="27"/>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row>
    <row r="539" spans="1:247" ht="38.25">
      <c r="A539" s="17" t="s">
        <v>3331</v>
      </c>
      <c r="B539" s="18" t="s">
        <v>3326</v>
      </c>
      <c r="C539" s="19" t="s">
        <v>2481</v>
      </c>
      <c r="D539" s="20" t="s">
        <v>3332</v>
      </c>
      <c r="E539" s="21" t="s">
        <v>3333</v>
      </c>
      <c r="F539" s="17" t="s">
        <v>388</v>
      </c>
      <c r="G539" s="22">
        <v>45400000</v>
      </c>
      <c r="H539" s="23" t="s">
        <v>861</v>
      </c>
      <c r="I539" s="22">
        <v>45453000</v>
      </c>
      <c r="J539" s="23" t="s">
        <v>3334</v>
      </c>
      <c r="K539" s="24"/>
      <c r="L539" s="25">
        <v>49999</v>
      </c>
      <c r="M539" s="26" t="s">
        <v>3335</v>
      </c>
      <c r="N539" s="27"/>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c r="EP539" s="28"/>
      <c r="EQ539" s="28"/>
      <c r="ER539" s="28"/>
      <c r="ES539" s="28"/>
      <c r="ET539" s="28"/>
      <c r="EU539" s="28"/>
      <c r="EV539" s="28"/>
      <c r="EW539" s="28"/>
      <c r="EX539" s="28"/>
      <c r="EY539" s="28"/>
      <c r="EZ539" s="28"/>
      <c r="FA539" s="28"/>
      <c r="FB539" s="28"/>
      <c r="FC539" s="28"/>
      <c r="FD539" s="28"/>
      <c r="FE539" s="28"/>
      <c r="FF539" s="28"/>
      <c r="FG539" s="28"/>
      <c r="FH539" s="28"/>
      <c r="FI539" s="28"/>
      <c r="FJ539" s="28"/>
      <c r="FK539" s="28"/>
      <c r="FL539" s="28"/>
      <c r="FM539" s="28"/>
      <c r="FN539" s="28"/>
      <c r="FO539" s="28"/>
      <c r="FP539" s="28"/>
      <c r="FQ539" s="28"/>
      <c r="FR539" s="28"/>
      <c r="FS539" s="28"/>
      <c r="FT539" s="28"/>
      <c r="FU539" s="28"/>
      <c r="FV539" s="28"/>
      <c r="FW539" s="28"/>
      <c r="FX539" s="28"/>
      <c r="FY539" s="28"/>
      <c r="FZ539" s="28"/>
      <c r="GA539" s="28"/>
      <c r="GB539" s="28"/>
      <c r="GC539" s="28"/>
      <c r="GD539" s="28"/>
      <c r="GE539" s="28"/>
      <c r="GF539" s="28"/>
      <c r="GG539" s="28"/>
      <c r="GH539" s="28"/>
      <c r="GI539" s="28"/>
      <c r="GJ539" s="28"/>
      <c r="GK539" s="28"/>
      <c r="GL539" s="28"/>
      <c r="GM539" s="28"/>
      <c r="GN539" s="28"/>
      <c r="GO539" s="28"/>
      <c r="GP539" s="28"/>
      <c r="GQ539" s="28"/>
      <c r="GR539" s="28"/>
      <c r="GS539" s="28"/>
      <c r="GT539" s="28"/>
      <c r="GU539" s="28"/>
      <c r="GV539" s="28"/>
      <c r="GW539" s="28"/>
      <c r="GX539" s="28"/>
      <c r="GY539" s="28"/>
      <c r="GZ539" s="28"/>
      <c r="HA539" s="28"/>
      <c r="HB539" s="28"/>
      <c r="HC539" s="28"/>
      <c r="HD539" s="28"/>
      <c r="HE539" s="28"/>
      <c r="HF539" s="28"/>
      <c r="HG539" s="28"/>
      <c r="HH539" s="28"/>
      <c r="HI539" s="28"/>
      <c r="HJ539" s="28"/>
      <c r="HK539" s="28"/>
      <c r="HL539" s="28"/>
      <c r="HM539" s="28"/>
      <c r="HN539" s="28"/>
      <c r="HO539" s="28"/>
      <c r="HP539" s="28"/>
      <c r="HQ539" s="28"/>
      <c r="HR539" s="28"/>
      <c r="HS539" s="28"/>
      <c r="HT539" s="28"/>
      <c r="HU539" s="28"/>
      <c r="HV539" s="28"/>
      <c r="HW539" s="28"/>
      <c r="HX539" s="28"/>
      <c r="HY539" s="28"/>
      <c r="HZ539" s="28"/>
      <c r="IA539" s="28"/>
      <c r="IB539" s="28"/>
      <c r="IC539" s="28"/>
      <c r="ID539" s="28"/>
      <c r="IE539" s="28"/>
      <c r="IF539" s="28"/>
      <c r="IG539" s="28"/>
      <c r="IH539" s="28"/>
      <c r="II539" s="28"/>
      <c r="IJ539" s="28"/>
      <c r="IK539" s="28"/>
      <c r="IL539" s="28"/>
      <c r="IM539" s="28"/>
    </row>
    <row r="540" spans="1:247" ht="51">
      <c r="A540" s="17" t="s">
        <v>3336</v>
      </c>
      <c r="B540" s="18" t="s">
        <v>3326</v>
      </c>
      <c r="C540" s="19" t="s">
        <v>396</v>
      </c>
      <c r="D540" s="20" t="s">
        <v>1651</v>
      </c>
      <c r="E540" s="21" t="s">
        <v>1652</v>
      </c>
      <c r="F540" s="17" t="s">
        <v>388</v>
      </c>
      <c r="G540" s="22">
        <v>30200000</v>
      </c>
      <c r="H540" s="23" t="s">
        <v>653</v>
      </c>
      <c r="I540" s="22" t="s">
        <v>3337</v>
      </c>
      <c r="J540" s="23" t="s">
        <v>3338</v>
      </c>
      <c r="K540" s="24"/>
      <c r="L540" s="25">
        <v>16470</v>
      </c>
      <c r="M540" s="26" t="s">
        <v>3339</v>
      </c>
      <c r="N540" s="27"/>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c r="DX540" s="28"/>
      <c r="DY540" s="28"/>
      <c r="DZ540" s="28"/>
      <c r="EA540" s="28"/>
      <c r="EB540" s="28"/>
      <c r="EC540" s="28"/>
      <c r="ED540" s="28"/>
      <c r="EE540" s="28"/>
      <c r="EF540" s="28"/>
      <c r="EG540" s="28"/>
      <c r="EH540" s="28"/>
      <c r="EI540" s="28"/>
      <c r="EJ540" s="28"/>
      <c r="EK540" s="28"/>
      <c r="EL540" s="28"/>
      <c r="EM540" s="28"/>
      <c r="EN540" s="28"/>
      <c r="EO540" s="28"/>
      <c r="EP540" s="28"/>
      <c r="EQ540" s="28"/>
      <c r="ER540" s="28"/>
      <c r="ES540" s="28"/>
      <c r="ET540" s="28"/>
      <c r="EU540" s="28"/>
      <c r="EV540" s="28"/>
      <c r="EW540" s="28"/>
      <c r="EX540" s="28"/>
      <c r="EY540" s="28"/>
      <c r="EZ540" s="28"/>
      <c r="FA540" s="28"/>
      <c r="FB540" s="28"/>
      <c r="FC540" s="28"/>
      <c r="FD540" s="28"/>
      <c r="FE540" s="28"/>
      <c r="FF540" s="28"/>
      <c r="FG540" s="28"/>
      <c r="FH540" s="28"/>
      <c r="FI540" s="28"/>
      <c r="FJ540" s="28"/>
      <c r="FK540" s="28"/>
      <c r="FL540" s="28"/>
      <c r="FM540" s="28"/>
      <c r="FN540" s="28"/>
      <c r="FO540" s="28"/>
      <c r="FP540" s="28"/>
      <c r="FQ540" s="28"/>
      <c r="FR540" s="28"/>
      <c r="FS540" s="28"/>
      <c r="FT540" s="28"/>
      <c r="FU540" s="28"/>
      <c r="FV540" s="28"/>
      <c r="FW540" s="28"/>
      <c r="FX540" s="28"/>
      <c r="FY540" s="28"/>
      <c r="FZ540" s="28"/>
      <c r="GA540" s="28"/>
      <c r="GB540" s="28"/>
      <c r="GC540" s="28"/>
      <c r="GD540" s="28"/>
      <c r="GE540" s="28"/>
      <c r="GF540" s="28"/>
      <c r="GG540" s="28"/>
      <c r="GH540" s="28"/>
      <c r="GI540" s="28"/>
      <c r="GJ540" s="28"/>
      <c r="GK540" s="28"/>
      <c r="GL540" s="28"/>
      <c r="GM540" s="28"/>
      <c r="GN540" s="28"/>
      <c r="GO540" s="28"/>
      <c r="GP540" s="28"/>
      <c r="GQ540" s="28"/>
      <c r="GR540" s="28"/>
      <c r="GS540" s="28"/>
      <c r="GT540" s="28"/>
      <c r="GU540" s="28"/>
      <c r="GV540" s="28"/>
      <c r="GW540" s="28"/>
      <c r="GX540" s="28"/>
      <c r="GY540" s="28"/>
      <c r="GZ540" s="28"/>
      <c r="HA540" s="28"/>
      <c r="HB540" s="28"/>
      <c r="HC540" s="28"/>
      <c r="HD540" s="28"/>
      <c r="HE540" s="28"/>
      <c r="HF540" s="28"/>
      <c r="HG540" s="28"/>
      <c r="HH540" s="28"/>
      <c r="HI540" s="28"/>
      <c r="HJ540" s="28"/>
      <c r="HK540" s="28"/>
      <c r="HL540" s="28"/>
      <c r="HM540" s="28"/>
      <c r="HN540" s="28"/>
      <c r="HO540" s="28"/>
      <c r="HP540" s="28"/>
      <c r="HQ540" s="28"/>
      <c r="HR540" s="28"/>
      <c r="HS540" s="28"/>
      <c r="HT540" s="28"/>
      <c r="HU540" s="28"/>
      <c r="HV540" s="28"/>
      <c r="HW540" s="28"/>
      <c r="HX540" s="28"/>
      <c r="HY540" s="28"/>
      <c r="HZ540" s="28"/>
      <c r="IA540" s="28"/>
      <c r="IB540" s="28"/>
      <c r="IC540" s="28"/>
      <c r="ID540" s="28"/>
      <c r="IE540" s="28"/>
      <c r="IF540" s="28"/>
      <c r="IG540" s="28"/>
      <c r="IH540" s="28"/>
      <c r="II540" s="28"/>
      <c r="IJ540" s="28"/>
      <c r="IK540" s="28"/>
      <c r="IL540" s="28"/>
      <c r="IM540" s="28"/>
    </row>
    <row r="541" spans="1:247" ht="38.25">
      <c r="A541" s="17" t="s">
        <v>3340</v>
      </c>
      <c r="B541" s="18" t="s">
        <v>3326</v>
      </c>
      <c r="C541" s="19" t="s">
        <v>3341</v>
      </c>
      <c r="D541" s="20" t="s">
        <v>3342</v>
      </c>
      <c r="E541" s="21" t="s">
        <v>3343</v>
      </c>
      <c r="F541" s="17" t="s">
        <v>368</v>
      </c>
      <c r="G541" s="22">
        <v>79100000</v>
      </c>
      <c r="H541" s="23" t="s">
        <v>1695</v>
      </c>
      <c r="I541" s="22">
        <v>79130000</v>
      </c>
      <c r="J541" s="23" t="s">
        <v>3344</v>
      </c>
      <c r="K541" s="24"/>
      <c r="L541" s="25">
        <v>1278</v>
      </c>
      <c r="M541" s="26"/>
      <c r="N541" s="27" t="s">
        <v>3345</v>
      </c>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c r="DX541" s="28"/>
      <c r="DY541" s="28"/>
      <c r="DZ541" s="28"/>
      <c r="EA541" s="28"/>
      <c r="EB541" s="28"/>
      <c r="EC541" s="28"/>
      <c r="ED541" s="28"/>
      <c r="EE541" s="28"/>
      <c r="EF541" s="28"/>
      <c r="EG541" s="28"/>
      <c r="EH541" s="28"/>
      <c r="EI541" s="28"/>
      <c r="EJ541" s="28"/>
      <c r="EK541" s="28"/>
      <c r="EL541" s="28"/>
      <c r="EM541" s="28"/>
      <c r="EN541" s="28"/>
      <c r="EO541" s="28"/>
      <c r="EP541" s="28"/>
      <c r="EQ541" s="28"/>
      <c r="ER541" s="28"/>
      <c r="ES541" s="28"/>
      <c r="ET541" s="28"/>
      <c r="EU541" s="28"/>
      <c r="EV541" s="28"/>
      <c r="EW541" s="28"/>
      <c r="EX541" s="28"/>
      <c r="EY541" s="28"/>
      <c r="EZ541" s="28"/>
      <c r="FA541" s="28"/>
      <c r="FB541" s="28"/>
      <c r="FC541" s="28"/>
      <c r="FD541" s="28"/>
      <c r="FE541" s="28"/>
      <c r="FF541" s="28"/>
      <c r="FG541" s="28"/>
      <c r="FH541" s="28"/>
      <c r="FI541" s="28"/>
      <c r="FJ541" s="28"/>
      <c r="FK541" s="28"/>
      <c r="FL541" s="28"/>
      <c r="FM541" s="28"/>
      <c r="FN541" s="28"/>
      <c r="FO541" s="28"/>
      <c r="FP541" s="28"/>
      <c r="FQ541" s="28"/>
      <c r="FR541" s="28"/>
      <c r="FS541" s="28"/>
      <c r="FT541" s="28"/>
      <c r="FU541" s="28"/>
      <c r="FV541" s="28"/>
      <c r="FW541" s="28"/>
      <c r="FX541" s="28"/>
      <c r="FY541" s="28"/>
      <c r="FZ541" s="28"/>
      <c r="GA541" s="28"/>
      <c r="GB541" s="28"/>
      <c r="GC541" s="28"/>
      <c r="GD541" s="28"/>
      <c r="GE541" s="28"/>
      <c r="GF541" s="28"/>
      <c r="GG541" s="28"/>
      <c r="GH541" s="28"/>
      <c r="GI541" s="28"/>
      <c r="GJ541" s="28"/>
      <c r="GK541" s="28"/>
      <c r="GL541" s="28"/>
      <c r="GM541" s="28"/>
      <c r="GN541" s="28"/>
      <c r="GO541" s="28"/>
      <c r="GP541" s="28"/>
      <c r="GQ541" s="28"/>
      <c r="GR541" s="28"/>
      <c r="GS541" s="28"/>
      <c r="GT541" s="28"/>
      <c r="GU541" s="28"/>
      <c r="GV541" s="28"/>
      <c r="GW541" s="28"/>
      <c r="GX541" s="28"/>
      <c r="GY541" s="28"/>
      <c r="GZ541" s="28"/>
      <c r="HA541" s="28"/>
      <c r="HB541" s="28"/>
      <c r="HC541" s="28"/>
      <c r="HD541" s="28"/>
      <c r="HE541" s="28"/>
      <c r="HF541" s="28"/>
      <c r="HG541" s="28"/>
      <c r="HH541" s="28"/>
      <c r="HI541" s="28"/>
      <c r="HJ541" s="28"/>
      <c r="HK541" s="28"/>
      <c r="HL541" s="28"/>
      <c r="HM541" s="28"/>
      <c r="HN541" s="28"/>
      <c r="HO541" s="28"/>
      <c r="HP541" s="28"/>
      <c r="HQ541" s="28"/>
      <c r="HR541" s="28"/>
      <c r="HS541" s="28"/>
      <c r="HT541" s="28"/>
      <c r="HU541" s="28"/>
      <c r="HV541" s="28"/>
      <c r="HW541" s="28"/>
      <c r="HX541" s="28"/>
      <c r="HY541" s="28"/>
      <c r="HZ541" s="28"/>
      <c r="IA541" s="28"/>
      <c r="IB541" s="28"/>
      <c r="IC541" s="28"/>
      <c r="ID541" s="28"/>
      <c r="IE541" s="28"/>
      <c r="IF541" s="28"/>
      <c r="IG541" s="28"/>
      <c r="IH541" s="28"/>
      <c r="II541" s="28"/>
      <c r="IJ541" s="28"/>
      <c r="IK541" s="28"/>
      <c r="IL541" s="28"/>
      <c r="IM541" s="28"/>
    </row>
    <row r="542" spans="1:247" ht="38.25">
      <c r="A542" s="17" t="s">
        <v>3346</v>
      </c>
      <c r="B542" s="18" t="s">
        <v>3347</v>
      </c>
      <c r="C542" s="19" t="s">
        <v>2860</v>
      </c>
      <c r="D542" s="20" t="s">
        <v>1087</v>
      </c>
      <c r="E542" s="21" t="s">
        <v>1088</v>
      </c>
      <c r="F542" s="17" t="s">
        <v>368</v>
      </c>
      <c r="G542" s="22">
        <v>38800000</v>
      </c>
      <c r="H542" s="23" t="s">
        <v>1211</v>
      </c>
      <c r="I542" s="22">
        <v>38800000</v>
      </c>
      <c r="J542" s="23" t="s">
        <v>3348</v>
      </c>
      <c r="K542" s="24"/>
      <c r="L542" s="25">
        <v>1320</v>
      </c>
      <c r="M542" s="26"/>
      <c r="N542" s="27" t="s">
        <v>3349</v>
      </c>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c r="DX542" s="28"/>
      <c r="DY542" s="28"/>
      <c r="DZ542" s="28"/>
      <c r="EA542" s="28"/>
      <c r="EB542" s="28"/>
      <c r="EC542" s="28"/>
      <c r="ED542" s="28"/>
      <c r="EE542" s="28"/>
      <c r="EF542" s="28"/>
      <c r="EG542" s="28"/>
      <c r="EH542" s="28"/>
      <c r="EI542" s="28"/>
      <c r="EJ542" s="28"/>
      <c r="EK542" s="28"/>
      <c r="EL542" s="28"/>
      <c r="EM542" s="28"/>
      <c r="EN542" s="28"/>
      <c r="EO542" s="28"/>
      <c r="EP542" s="28"/>
      <c r="EQ542" s="28"/>
      <c r="ER542" s="28"/>
      <c r="ES542" s="28"/>
      <c r="ET542" s="28"/>
      <c r="EU542" s="28"/>
      <c r="EV542" s="28"/>
      <c r="EW542" s="28"/>
      <c r="EX542" s="28"/>
      <c r="EY542" s="28"/>
      <c r="EZ542" s="28"/>
      <c r="FA542" s="28"/>
      <c r="FB542" s="28"/>
      <c r="FC542" s="28"/>
      <c r="FD542" s="28"/>
      <c r="FE542" s="28"/>
      <c r="FF542" s="28"/>
      <c r="FG542" s="28"/>
      <c r="FH542" s="28"/>
      <c r="FI542" s="28"/>
      <c r="FJ542" s="28"/>
      <c r="FK542" s="28"/>
      <c r="FL542" s="28"/>
      <c r="FM542" s="28"/>
      <c r="FN542" s="28"/>
      <c r="FO542" s="28"/>
      <c r="FP542" s="28"/>
      <c r="FQ542" s="28"/>
      <c r="FR542" s="28"/>
      <c r="FS542" s="28"/>
      <c r="FT542" s="28"/>
      <c r="FU542" s="28"/>
      <c r="FV542" s="28"/>
      <c r="FW542" s="28"/>
      <c r="FX542" s="28"/>
      <c r="FY542" s="28"/>
      <c r="FZ542" s="28"/>
      <c r="GA542" s="28"/>
      <c r="GB542" s="28"/>
      <c r="GC542" s="28"/>
      <c r="GD542" s="28"/>
      <c r="GE542" s="28"/>
      <c r="GF542" s="28"/>
      <c r="GG542" s="28"/>
      <c r="GH542" s="28"/>
      <c r="GI542" s="28"/>
      <c r="GJ542" s="28"/>
      <c r="GK542" s="28"/>
      <c r="GL542" s="28"/>
      <c r="GM542" s="28"/>
      <c r="GN542" s="28"/>
      <c r="GO542" s="28"/>
      <c r="GP542" s="28"/>
      <c r="GQ542" s="28"/>
      <c r="GR542" s="28"/>
      <c r="GS542" s="28"/>
      <c r="GT542" s="28"/>
      <c r="GU542" s="28"/>
      <c r="GV542" s="28"/>
      <c r="GW542" s="28"/>
      <c r="GX542" s="28"/>
      <c r="GY542" s="28"/>
      <c r="GZ542" s="28"/>
      <c r="HA542" s="28"/>
      <c r="HB542" s="28"/>
      <c r="HC542" s="28"/>
      <c r="HD542" s="28"/>
      <c r="HE542" s="28"/>
      <c r="HF542" s="28"/>
      <c r="HG542" s="28"/>
      <c r="HH542" s="28"/>
      <c r="HI542" s="28"/>
      <c r="HJ542" s="28"/>
      <c r="HK542" s="28"/>
      <c r="HL542" s="28"/>
      <c r="HM542" s="28"/>
      <c r="HN542" s="28"/>
      <c r="HO542" s="28"/>
      <c r="HP542" s="28"/>
      <c r="HQ542" s="28"/>
      <c r="HR542" s="28"/>
      <c r="HS542" s="28"/>
      <c r="HT542" s="28"/>
      <c r="HU542" s="28"/>
      <c r="HV542" s="28"/>
      <c r="HW542" s="28"/>
      <c r="HX542" s="28"/>
      <c r="HY542" s="28"/>
      <c r="HZ542" s="28"/>
      <c r="IA542" s="28"/>
      <c r="IB542" s="28"/>
      <c r="IC542" s="28"/>
      <c r="ID542" s="28"/>
      <c r="IE542" s="28"/>
      <c r="IF542" s="28"/>
      <c r="IG542" s="28"/>
      <c r="IH542" s="28"/>
      <c r="II542" s="28"/>
      <c r="IJ542" s="28"/>
      <c r="IK542" s="28"/>
      <c r="IL542" s="28"/>
      <c r="IM542" s="28"/>
    </row>
    <row r="543" spans="1:247" ht="25.5">
      <c r="A543" s="17" t="s">
        <v>3350</v>
      </c>
      <c r="B543" s="18" t="s">
        <v>3351</v>
      </c>
      <c r="C543" s="19" t="s">
        <v>3341</v>
      </c>
      <c r="D543" s="20" t="s">
        <v>1404</v>
      </c>
      <c r="E543" s="21" t="s">
        <v>1165</v>
      </c>
      <c r="F543" s="17" t="s">
        <v>368</v>
      </c>
      <c r="G543" s="22">
        <v>31400000</v>
      </c>
      <c r="H543" s="23" t="s">
        <v>1166</v>
      </c>
      <c r="I543" s="22">
        <v>31431000</v>
      </c>
      <c r="J543" s="23" t="s">
        <v>3352</v>
      </c>
      <c r="K543" s="24"/>
      <c r="L543" s="25">
        <v>75</v>
      </c>
      <c r="M543" s="26"/>
      <c r="N543" s="27" t="s">
        <v>3353</v>
      </c>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c r="EP543" s="28"/>
      <c r="EQ543" s="28"/>
      <c r="ER543" s="28"/>
      <c r="ES543" s="28"/>
      <c r="ET543" s="28"/>
      <c r="EU543" s="28"/>
      <c r="EV543" s="28"/>
      <c r="EW543" s="28"/>
      <c r="EX543" s="28"/>
      <c r="EY543" s="28"/>
      <c r="EZ543" s="28"/>
      <c r="FA543" s="28"/>
      <c r="FB543" s="28"/>
      <c r="FC543" s="28"/>
      <c r="FD543" s="28"/>
      <c r="FE543" s="28"/>
      <c r="FF543" s="28"/>
      <c r="FG543" s="28"/>
      <c r="FH543" s="28"/>
      <c r="FI543" s="28"/>
      <c r="FJ543" s="28"/>
      <c r="FK543" s="28"/>
      <c r="FL543" s="28"/>
      <c r="FM543" s="28"/>
      <c r="FN543" s="28"/>
      <c r="FO543" s="28"/>
      <c r="FP543" s="28"/>
      <c r="FQ543" s="28"/>
      <c r="FR543" s="28"/>
      <c r="FS543" s="28"/>
      <c r="FT543" s="28"/>
      <c r="FU543" s="28"/>
      <c r="FV543" s="28"/>
      <c r="FW543" s="28"/>
      <c r="FX543" s="28"/>
      <c r="FY543" s="28"/>
      <c r="FZ543" s="28"/>
      <c r="GA543" s="28"/>
      <c r="GB543" s="28"/>
      <c r="GC543" s="28"/>
      <c r="GD543" s="28"/>
      <c r="GE543" s="28"/>
      <c r="GF543" s="28"/>
      <c r="GG543" s="28"/>
      <c r="GH543" s="28"/>
      <c r="GI543" s="28"/>
      <c r="GJ543" s="28"/>
      <c r="GK543" s="28"/>
      <c r="GL543" s="28"/>
      <c r="GM543" s="28"/>
      <c r="GN543" s="28"/>
      <c r="GO543" s="28"/>
      <c r="GP543" s="28"/>
      <c r="GQ543" s="28"/>
      <c r="GR543" s="28"/>
      <c r="GS543" s="28"/>
      <c r="GT543" s="28"/>
      <c r="GU543" s="28"/>
      <c r="GV543" s="28"/>
      <c r="GW543" s="28"/>
      <c r="GX543" s="28"/>
      <c r="GY543" s="28"/>
      <c r="GZ543" s="28"/>
      <c r="HA543" s="28"/>
      <c r="HB543" s="28"/>
      <c r="HC543" s="28"/>
      <c r="HD543" s="28"/>
      <c r="HE543" s="28"/>
      <c r="HF543" s="28"/>
      <c r="HG543" s="28"/>
      <c r="HH543" s="28"/>
      <c r="HI543" s="28"/>
      <c r="HJ543" s="28"/>
      <c r="HK543" s="28"/>
      <c r="HL543" s="28"/>
      <c r="HM543" s="28"/>
      <c r="HN543" s="28"/>
      <c r="HO543" s="28"/>
      <c r="HP543" s="28"/>
      <c r="HQ543" s="28"/>
      <c r="HR543" s="28"/>
      <c r="HS543" s="28"/>
      <c r="HT543" s="28"/>
      <c r="HU543" s="28"/>
      <c r="HV543" s="28"/>
      <c r="HW543" s="28"/>
      <c r="HX543" s="28"/>
      <c r="HY543" s="28"/>
      <c r="HZ543" s="28"/>
      <c r="IA543" s="28"/>
      <c r="IB543" s="28"/>
      <c r="IC543" s="28"/>
      <c r="ID543" s="28"/>
      <c r="IE543" s="28"/>
      <c r="IF543" s="28"/>
      <c r="IG543" s="28"/>
      <c r="IH543" s="28"/>
      <c r="II543" s="28"/>
      <c r="IJ543" s="28"/>
      <c r="IK543" s="28"/>
      <c r="IL543" s="28"/>
      <c r="IM543" s="28"/>
    </row>
    <row r="544" spans="1:247" ht="25.5">
      <c r="A544" s="17" t="s">
        <v>3354</v>
      </c>
      <c r="B544" s="18" t="s">
        <v>3351</v>
      </c>
      <c r="C544" s="19" t="s">
        <v>396</v>
      </c>
      <c r="D544" s="20" t="s">
        <v>3355</v>
      </c>
      <c r="E544" s="21" t="s">
        <v>3356</v>
      </c>
      <c r="F544" s="17" t="s">
        <v>388</v>
      </c>
      <c r="G544" s="22" t="s">
        <v>3357</v>
      </c>
      <c r="H544" s="23" t="s">
        <v>3358</v>
      </c>
      <c r="I544" s="22" t="s">
        <v>3359</v>
      </c>
      <c r="J544" s="23" t="s">
        <v>3360</v>
      </c>
      <c r="K544" s="24" t="s">
        <v>1257</v>
      </c>
      <c r="L544" s="25">
        <v>57100</v>
      </c>
      <c r="M544" s="26" t="s">
        <v>3361</v>
      </c>
      <c r="N544" s="27"/>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c r="DX544" s="28"/>
      <c r="DY544" s="28"/>
      <c r="DZ544" s="28"/>
      <c r="EA544" s="28"/>
      <c r="EB544" s="28"/>
      <c r="EC544" s="28"/>
      <c r="ED544" s="28"/>
      <c r="EE544" s="28"/>
      <c r="EF544" s="28"/>
      <c r="EG544" s="28"/>
      <c r="EH544" s="28"/>
      <c r="EI544" s="28"/>
      <c r="EJ544" s="28"/>
      <c r="EK544" s="28"/>
      <c r="EL544" s="28"/>
      <c r="EM544" s="28"/>
      <c r="EN544" s="28"/>
      <c r="EO544" s="28"/>
      <c r="EP544" s="28"/>
      <c r="EQ544" s="28"/>
      <c r="ER544" s="28"/>
      <c r="ES544" s="28"/>
      <c r="ET544" s="28"/>
      <c r="EU544" s="28"/>
      <c r="EV544" s="28"/>
      <c r="EW544" s="28"/>
      <c r="EX544" s="28"/>
      <c r="EY544" s="28"/>
      <c r="EZ544" s="28"/>
      <c r="FA544" s="28"/>
      <c r="FB544" s="28"/>
      <c r="FC544" s="28"/>
      <c r="FD544" s="28"/>
      <c r="FE544" s="28"/>
      <c r="FF544" s="28"/>
      <c r="FG544" s="28"/>
      <c r="FH544" s="28"/>
      <c r="FI544" s="28"/>
      <c r="FJ544" s="28"/>
      <c r="FK544" s="28"/>
      <c r="FL544" s="28"/>
      <c r="FM544" s="28"/>
      <c r="FN544" s="28"/>
      <c r="FO544" s="28"/>
      <c r="FP544" s="28"/>
      <c r="FQ544" s="28"/>
      <c r="FR544" s="28"/>
      <c r="FS544" s="28"/>
      <c r="FT544" s="28"/>
      <c r="FU544" s="28"/>
      <c r="FV544" s="28"/>
      <c r="FW544" s="28"/>
      <c r="FX544" s="28"/>
      <c r="FY544" s="28"/>
      <c r="FZ544" s="28"/>
      <c r="GA544" s="28"/>
      <c r="GB544" s="28"/>
      <c r="GC544" s="28"/>
      <c r="GD544" s="28"/>
      <c r="GE544" s="28"/>
      <c r="GF544" s="28"/>
      <c r="GG544" s="28"/>
      <c r="GH544" s="28"/>
      <c r="GI544" s="28"/>
      <c r="GJ544" s="28"/>
      <c r="GK544" s="28"/>
      <c r="GL544" s="28"/>
      <c r="GM544" s="28"/>
      <c r="GN544" s="28"/>
      <c r="GO544" s="28"/>
      <c r="GP544" s="28"/>
      <c r="GQ544" s="28"/>
      <c r="GR544" s="28"/>
      <c r="GS544" s="28"/>
      <c r="GT544" s="28"/>
      <c r="GU544" s="28"/>
      <c r="GV544" s="28"/>
      <c r="GW544" s="28"/>
      <c r="GX544" s="28"/>
      <c r="GY544" s="28"/>
      <c r="GZ544" s="28"/>
      <c r="HA544" s="28"/>
      <c r="HB544" s="28"/>
      <c r="HC544" s="28"/>
      <c r="HD544" s="28"/>
      <c r="HE544" s="28"/>
      <c r="HF544" s="28"/>
      <c r="HG544" s="28"/>
      <c r="HH544" s="28"/>
      <c r="HI544" s="28"/>
      <c r="HJ544" s="28"/>
      <c r="HK544" s="28"/>
      <c r="HL544" s="28"/>
      <c r="HM544" s="28"/>
      <c r="HN544" s="28"/>
      <c r="HO544" s="28"/>
      <c r="HP544" s="28"/>
      <c r="HQ544" s="28"/>
      <c r="HR544" s="28"/>
      <c r="HS544" s="28"/>
      <c r="HT544" s="28"/>
      <c r="HU544" s="28"/>
      <c r="HV544" s="28"/>
      <c r="HW544" s="28"/>
      <c r="HX544" s="28"/>
      <c r="HY544" s="28"/>
      <c r="HZ544" s="28"/>
      <c r="IA544" s="28"/>
      <c r="IB544" s="28"/>
      <c r="IC544" s="28"/>
      <c r="ID544" s="28"/>
      <c r="IE544" s="28"/>
      <c r="IF544" s="28"/>
      <c r="IG544" s="28"/>
      <c r="IH544" s="28"/>
      <c r="II544" s="28"/>
      <c r="IJ544" s="28"/>
      <c r="IK544" s="28"/>
      <c r="IL544" s="28"/>
      <c r="IM544" s="28"/>
    </row>
    <row r="545" spans="1:247" ht="25.5">
      <c r="A545" s="17" t="s">
        <v>3362</v>
      </c>
      <c r="B545" s="18" t="s">
        <v>3363</v>
      </c>
      <c r="C545" s="19" t="s">
        <v>396</v>
      </c>
      <c r="D545" s="20" t="s">
        <v>3364</v>
      </c>
      <c r="E545" s="21" t="s">
        <v>3365</v>
      </c>
      <c r="F545" s="17" t="s">
        <v>388</v>
      </c>
      <c r="G545" s="22">
        <v>39100000</v>
      </c>
      <c r="H545" s="23" t="s">
        <v>3366</v>
      </c>
      <c r="I545" s="22" t="s">
        <v>3367</v>
      </c>
      <c r="J545" s="23" t="s">
        <v>3368</v>
      </c>
      <c r="K545" s="24" t="s">
        <v>3369</v>
      </c>
      <c r="L545" s="25">
        <v>7340</v>
      </c>
      <c r="M545" s="26" t="s">
        <v>3370</v>
      </c>
      <c r="N545" s="27"/>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c r="EP545" s="28"/>
      <c r="EQ545" s="28"/>
      <c r="ER545" s="28"/>
      <c r="ES545" s="28"/>
      <c r="ET545" s="28"/>
      <c r="EU545" s="28"/>
      <c r="EV545" s="28"/>
      <c r="EW545" s="28"/>
      <c r="EX545" s="28"/>
      <c r="EY545" s="28"/>
      <c r="EZ545" s="28"/>
      <c r="FA545" s="28"/>
      <c r="FB545" s="28"/>
      <c r="FC545" s="28"/>
      <c r="FD545" s="28"/>
      <c r="FE545" s="28"/>
      <c r="FF545" s="28"/>
      <c r="FG545" s="28"/>
      <c r="FH545" s="28"/>
      <c r="FI545" s="28"/>
      <c r="FJ545" s="28"/>
      <c r="FK545" s="28"/>
      <c r="FL545" s="28"/>
      <c r="FM545" s="28"/>
      <c r="FN545" s="28"/>
      <c r="FO545" s="28"/>
      <c r="FP545" s="28"/>
      <c r="FQ545" s="28"/>
      <c r="FR545" s="28"/>
      <c r="FS545" s="28"/>
      <c r="FT545" s="28"/>
      <c r="FU545" s="28"/>
      <c r="FV545" s="28"/>
      <c r="FW545" s="28"/>
      <c r="FX545" s="28"/>
      <c r="FY545" s="28"/>
      <c r="FZ545" s="28"/>
      <c r="GA545" s="28"/>
      <c r="GB545" s="28"/>
      <c r="GC545" s="28"/>
      <c r="GD545" s="28"/>
      <c r="GE545" s="28"/>
      <c r="GF545" s="28"/>
      <c r="GG545" s="28"/>
      <c r="GH545" s="28"/>
      <c r="GI545" s="28"/>
      <c r="GJ545" s="28"/>
      <c r="GK545" s="28"/>
      <c r="GL545" s="28"/>
      <c r="GM545" s="28"/>
      <c r="GN545" s="28"/>
      <c r="GO545" s="28"/>
      <c r="GP545" s="28"/>
      <c r="GQ545" s="28"/>
      <c r="GR545" s="28"/>
      <c r="GS545" s="28"/>
      <c r="GT545" s="28"/>
      <c r="GU545" s="28"/>
      <c r="GV545" s="28"/>
      <c r="GW545" s="28"/>
      <c r="GX545" s="28"/>
      <c r="GY545" s="28"/>
      <c r="GZ545" s="28"/>
      <c r="HA545" s="28"/>
      <c r="HB545" s="28"/>
      <c r="HC545" s="28"/>
      <c r="HD545" s="28"/>
      <c r="HE545" s="28"/>
      <c r="HF545" s="28"/>
      <c r="HG545" s="28"/>
      <c r="HH545" s="28"/>
      <c r="HI545" s="28"/>
      <c r="HJ545" s="28"/>
      <c r="HK545" s="28"/>
      <c r="HL545" s="28"/>
      <c r="HM545" s="28"/>
      <c r="HN545" s="28"/>
      <c r="HO545" s="28"/>
      <c r="HP545" s="28"/>
      <c r="HQ545" s="28"/>
      <c r="HR545" s="28"/>
      <c r="HS545" s="28"/>
      <c r="HT545" s="28"/>
      <c r="HU545" s="28"/>
      <c r="HV545" s="28"/>
      <c r="HW545" s="28"/>
      <c r="HX545" s="28"/>
      <c r="HY545" s="28"/>
      <c r="HZ545" s="28"/>
      <c r="IA545" s="28"/>
      <c r="IB545" s="28"/>
      <c r="IC545" s="28"/>
      <c r="ID545" s="28"/>
      <c r="IE545" s="28"/>
      <c r="IF545" s="28"/>
      <c r="IG545" s="28"/>
      <c r="IH545" s="28"/>
      <c r="II545" s="28"/>
      <c r="IJ545" s="28"/>
      <c r="IK545" s="28"/>
      <c r="IL545" s="28"/>
      <c r="IM545" s="28"/>
    </row>
    <row r="546" spans="1:247" ht="38.25">
      <c r="A546" s="17" t="s">
        <v>3371</v>
      </c>
      <c r="B546" s="18" t="s">
        <v>3363</v>
      </c>
      <c r="C546" s="19" t="s">
        <v>396</v>
      </c>
      <c r="D546" s="20" t="s">
        <v>1107</v>
      </c>
      <c r="E546" s="21" t="s">
        <v>1108</v>
      </c>
      <c r="F546" s="17" t="s">
        <v>369</v>
      </c>
      <c r="G546" s="22">
        <v>42100000</v>
      </c>
      <c r="H546" s="23" t="s">
        <v>1435</v>
      </c>
      <c r="I546" s="22" t="s">
        <v>3372</v>
      </c>
      <c r="J546" s="23" t="s">
        <v>3373</v>
      </c>
      <c r="K546" s="24" t="s">
        <v>2291</v>
      </c>
      <c r="L546" s="25">
        <v>6480</v>
      </c>
      <c r="M546" s="26" t="s">
        <v>3374</v>
      </c>
      <c r="N546" s="27"/>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8"/>
      <c r="FJ546" s="28"/>
      <c r="FK546" s="28"/>
      <c r="FL546" s="28"/>
      <c r="FM546" s="28"/>
      <c r="FN546" s="28"/>
      <c r="FO546" s="28"/>
      <c r="FP546" s="28"/>
      <c r="FQ546" s="28"/>
      <c r="FR546" s="28"/>
      <c r="FS546" s="28"/>
      <c r="FT546" s="28"/>
      <c r="FU546" s="28"/>
      <c r="FV546" s="28"/>
      <c r="FW546" s="28"/>
      <c r="FX546" s="28"/>
      <c r="FY546" s="28"/>
      <c r="FZ546" s="28"/>
      <c r="GA546" s="28"/>
      <c r="GB546" s="28"/>
      <c r="GC546" s="28"/>
      <c r="GD546" s="28"/>
      <c r="GE546" s="28"/>
      <c r="GF546" s="28"/>
      <c r="GG546" s="28"/>
      <c r="GH546" s="28"/>
      <c r="GI546" s="28"/>
      <c r="GJ546" s="28"/>
      <c r="GK546" s="28"/>
      <c r="GL546" s="28"/>
      <c r="GM546" s="28"/>
      <c r="GN546" s="28"/>
      <c r="GO546" s="28"/>
      <c r="GP546" s="28"/>
      <c r="GQ546" s="28"/>
      <c r="GR546" s="28"/>
      <c r="GS546" s="28"/>
      <c r="GT546" s="28"/>
      <c r="GU546" s="28"/>
      <c r="GV546" s="28"/>
      <c r="GW546" s="28"/>
      <c r="GX546" s="28"/>
      <c r="GY546" s="28"/>
      <c r="GZ546" s="28"/>
      <c r="HA546" s="28"/>
      <c r="HB546" s="28"/>
      <c r="HC546" s="28"/>
      <c r="HD546" s="28"/>
      <c r="HE546" s="28"/>
      <c r="HF546" s="28"/>
      <c r="HG546" s="28"/>
      <c r="HH546" s="28"/>
      <c r="HI546" s="28"/>
      <c r="HJ546" s="28"/>
      <c r="HK546" s="28"/>
      <c r="HL546" s="28"/>
      <c r="HM546" s="28"/>
      <c r="HN546" s="28"/>
      <c r="HO546" s="28"/>
      <c r="HP546" s="28"/>
      <c r="HQ546" s="28"/>
      <c r="HR546" s="28"/>
      <c r="HS546" s="28"/>
      <c r="HT546" s="28"/>
      <c r="HU546" s="28"/>
      <c r="HV546" s="28"/>
      <c r="HW546" s="28"/>
      <c r="HX546" s="28"/>
      <c r="HY546" s="28"/>
      <c r="HZ546" s="28"/>
      <c r="IA546" s="28"/>
      <c r="IB546" s="28"/>
      <c r="IC546" s="28"/>
      <c r="ID546" s="28"/>
      <c r="IE546" s="28"/>
      <c r="IF546" s="28"/>
      <c r="IG546" s="28"/>
      <c r="IH546" s="28"/>
      <c r="II546" s="28"/>
      <c r="IJ546" s="28"/>
      <c r="IK546" s="28"/>
      <c r="IL546" s="28"/>
      <c r="IM546" s="28"/>
    </row>
    <row r="547" spans="1:247" ht="25.5">
      <c r="A547" s="17" t="s">
        <v>3375</v>
      </c>
      <c r="B547" s="18" t="s">
        <v>3363</v>
      </c>
      <c r="C547" s="19" t="s">
        <v>1891</v>
      </c>
      <c r="D547" s="20" t="s">
        <v>3376</v>
      </c>
      <c r="E547" s="21" t="s">
        <v>3377</v>
      </c>
      <c r="F547" s="17" t="s">
        <v>368</v>
      </c>
      <c r="G547" s="22" t="s">
        <v>707</v>
      </c>
      <c r="H547" s="23" t="s">
        <v>708</v>
      </c>
      <c r="I547" s="22">
        <v>18530000</v>
      </c>
      <c r="J547" s="23" t="s">
        <v>3238</v>
      </c>
      <c r="K547" s="24"/>
      <c r="L547" s="25">
        <v>3628.05</v>
      </c>
      <c r="M547" s="26"/>
      <c r="N547" s="27" t="s">
        <v>3378</v>
      </c>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c r="FT547" s="28"/>
      <c r="FU547" s="28"/>
      <c r="FV547" s="28"/>
      <c r="FW547" s="28"/>
      <c r="FX547" s="28"/>
      <c r="FY547" s="28"/>
      <c r="FZ547" s="28"/>
      <c r="GA547" s="28"/>
      <c r="GB547" s="28"/>
      <c r="GC547" s="28"/>
      <c r="GD547" s="28"/>
      <c r="GE547" s="28"/>
      <c r="GF547" s="28"/>
      <c r="GG547" s="28"/>
      <c r="GH547" s="28"/>
      <c r="GI547" s="28"/>
      <c r="GJ547" s="28"/>
      <c r="GK547" s="28"/>
      <c r="GL547" s="28"/>
      <c r="GM547" s="28"/>
      <c r="GN547" s="28"/>
      <c r="GO547" s="28"/>
      <c r="GP547" s="28"/>
      <c r="GQ547" s="28"/>
      <c r="GR547" s="28"/>
      <c r="GS547" s="28"/>
      <c r="GT547" s="28"/>
      <c r="GU547" s="28"/>
      <c r="GV547" s="28"/>
      <c r="GW547" s="28"/>
      <c r="GX547" s="28"/>
      <c r="GY547" s="28"/>
      <c r="GZ547" s="28"/>
      <c r="HA547" s="28"/>
      <c r="HB547" s="28"/>
      <c r="HC547" s="28"/>
      <c r="HD547" s="28"/>
      <c r="HE547" s="28"/>
      <c r="HF547" s="28"/>
      <c r="HG547" s="28"/>
      <c r="HH547" s="28"/>
      <c r="HI547" s="28"/>
      <c r="HJ547" s="28"/>
      <c r="HK547" s="28"/>
      <c r="HL547" s="28"/>
      <c r="HM547" s="28"/>
      <c r="HN547" s="28"/>
      <c r="HO547" s="28"/>
      <c r="HP547" s="28"/>
      <c r="HQ547" s="28"/>
      <c r="HR547" s="28"/>
      <c r="HS547" s="28"/>
      <c r="HT547" s="28"/>
      <c r="HU547" s="28"/>
      <c r="HV547" s="28"/>
      <c r="HW547" s="28"/>
      <c r="HX547" s="28"/>
      <c r="HY547" s="28"/>
      <c r="HZ547" s="28"/>
      <c r="IA547" s="28"/>
      <c r="IB547" s="28"/>
      <c r="IC547" s="28"/>
      <c r="ID547" s="28"/>
      <c r="IE547" s="28"/>
      <c r="IF547" s="28"/>
      <c r="IG547" s="28"/>
      <c r="IH547" s="28"/>
      <c r="II547" s="28"/>
      <c r="IJ547" s="28"/>
      <c r="IK547" s="28"/>
      <c r="IL547" s="28"/>
      <c r="IM547" s="28"/>
    </row>
    <row r="548" spans="1:247" ht="25.5">
      <c r="A548" s="17" t="s">
        <v>3379</v>
      </c>
      <c r="B548" s="18" t="s">
        <v>3363</v>
      </c>
      <c r="C548" s="19" t="s">
        <v>1891</v>
      </c>
      <c r="D548" s="20" t="s">
        <v>959</v>
      </c>
      <c r="E548" s="21" t="s">
        <v>960</v>
      </c>
      <c r="F548" s="17" t="s">
        <v>368</v>
      </c>
      <c r="G548" s="22" t="s">
        <v>3251</v>
      </c>
      <c r="H548" s="23" t="s">
        <v>962</v>
      </c>
      <c r="I548" s="22" t="s">
        <v>3251</v>
      </c>
      <c r="J548" s="23" t="s">
        <v>3380</v>
      </c>
      <c r="K548" s="24">
        <v>2</v>
      </c>
      <c r="L548" s="25">
        <v>231.4</v>
      </c>
      <c r="M548" s="26"/>
      <c r="N548" s="27" t="s">
        <v>3381</v>
      </c>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c r="FT548" s="28"/>
      <c r="FU548" s="28"/>
      <c r="FV548" s="28"/>
      <c r="FW548" s="28"/>
      <c r="FX548" s="28"/>
      <c r="FY548" s="28"/>
      <c r="FZ548" s="28"/>
      <c r="GA548" s="28"/>
      <c r="GB548" s="28"/>
      <c r="GC548" s="28"/>
      <c r="GD548" s="28"/>
      <c r="GE548" s="28"/>
      <c r="GF548" s="28"/>
      <c r="GG548" s="28"/>
      <c r="GH548" s="28"/>
      <c r="GI548" s="28"/>
      <c r="GJ548" s="28"/>
      <c r="GK548" s="28"/>
      <c r="GL548" s="28"/>
      <c r="GM548" s="28"/>
      <c r="GN548" s="28"/>
      <c r="GO548" s="28"/>
      <c r="GP548" s="28"/>
      <c r="GQ548" s="28"/>
      <c r="GR548" s="28"/>
      <c r="GS548" s="28"/>
      <c r="GT548" s="28"/>
      <c r="GU548" s="28"/>
      <c r="GV548" s="28"/>
      <c r="GW548" s="28"/>
      <c r="GX548" s="28"/>
      <c r="GY548" s="28"/>
      <c r="GZ548" s="28"/>
      <c r="HA548" s="28"/>
      <c r="HB548" s="28"/>
      <c r="HC548" s="28"/>
      <c r="HD548" s="28"/>
      <c r="HE548" s="28"/>
      <c r="HF548" s="28"/>
      <c r="HG548" s="28"/>
      <c r="HH548" s="28"/>
      <c r="HI548" s="28"/>
      <c r="HJ548" s="28"/>
      <c r="HK548" s="28"/>
      <c r="HL548" s="28"/>
      <c r="HM548" s="28"/>
      <c r="HN548" s="28"/>
      <c r="HO548" s="28"/>
      <c r="HP548" s="28"/>
      <c r="HQ548" s="28"/>
      <c r="HR548" s="28"/>
      <c r="HS548" s="28"/>
      <c r="HT548" s="28"/>
      <c r="HU548" s="28"/>
      <c r="HV548" s="28"/>
      <c r="HW548" s="28"/>
      <c r="HX548" s="28"/>
      <c r="HY548" s="28"/>
      <c r="HZ548" s="28"/>
      <c r="IA548" s="28"/>
      <c r="IB548" s="28"/>
      <c r="IC548" s="28"/>
      <c r="ID548" s="28"/>
      <c r="IE548" s="28"/>
      <c r="IF548" s="28"/>
      <c r="IG548" s="28"/>
      <c r="IH548" s="28"/>
      <c r="II548" s="28"/>
      <c r="IJ548" s="28"/>
      <c r="IK548" s="28"/>
      <c r="IL548" s="28"/>
      <c r="IM548" s="28"/>
    </row>
    <row r="549" spans="1:247" ht="38.25">
      <c r="A549" s="17" t="s">
        <v>3382</v>
      </c>
      <c r="B549" s="18" t="s">
        <v>3363</v>
      </c>
      <c r="C549" s="19" t="s">
        <v>396</v>
      </c>
      <c r="D549" s="20" t="s">
        <v>3008</v>
      </c>
      <c r="E549" s="21" t="s">
        <v>919</v>
      </c>
      <c r="F549" s="17" t="s">
        <v>369</v>
      </c>
      <c r="G549" s="22">
        <v>22400000</v>
      </c>
      <c r="H549" s="23" t="s">
        <v>453</v>
      </c>
      <c r="I549" s="22" t="s">
        <v>3383</v>
      </c>
      <c r="J549" s="23" t="s">
        <v>1102</v>
      </c>
      <c r="K549" s="24"/>
      <c r="L549" s="25">
        <v>2500</v>
      </c>
      <c r="M549" s="26" t="s">
        <v>3384</v>
      </c>
      <c r="N549" s="27"/>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row>
    <row r="550" spans="1:247" ht="38.25">
      <c r="A550" s="17" t="s">
        <v>3385</v>
      </c>
      <c r="B550" s="18" t="s">
        <v>2809</v>
      </c>
      <c r="C550" s="19" t="s">
        <v>396</v>
      </c>
      <c r="D550" s="20" t="s">
        <v>3386</v>
      </c>
      <c r="E550" s="21" t="s">
        <v>3387</v>
      </c>
      <c r="F550" s="17" t="s">
        <v>369</v>
      </c>
      <c r="G550" s="22">
        <v>44500000</v>
      </c>
      <c r="H550" s="23" t="s">
        <v>3388</v>
      </c>
      <c r="I550" s="22" t="s">
        <v>3389</v>
      </c>
      <c r="J550" s="23" t="s">
        <v>3390</v>
      </c>
      <c r="K550" s="24"/>
      <c r="L550" s="25">
        <v>15000</v>
      </c>
      <c r="M550" s="26" t="s">
        <v>3391</v>
      </c>
      <c r="N550" s="27"/>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c r="EP550" s="28"/>
      <c r="EQ550" s="28"/>
      <c r="ER550" s="28"/>
      <c r="ES550" s="28"/>
      <c r="ET550" s="28"/>
      <c r="EU550" s="28"/>
      <c r="EV550" s="28"/>
      <c r="EW550" s="28"/>
      <c r="EX550" s="28"/>
      <c r="EY550" s="28"/>
      <c r="EZ550" s="28"/>
      <c r="FA550" s="28"/>
      <c r="FB550" s="28"/>
      <c r="FC550" s="28"/>
      <c r="FD550" s="28"/>
      <c r="FE550" s="28"/>
      <c r="FF550" s="28"/>
      <c r="FG550" s="28"/>
      <c r="FH550" s="28"/>
      <c r="FI550" s="28"/>
      <c r="FJ550" s="28"/>
      <c r="FK550" s="28"/>
      <c r="FL550" s="28"/>
      <c r="FM550" s="28"/>
      <c r="FN550" s="28"/>
      <c r="FO550" s="28"/>
      <c r="FP550" s="28"/>
      <c r="FQ550" s="28"/>
      <c r="FR550" s="28"/>
      <c r="FS550" s="28"/>
      <c r="FT550" s="28"/>
      <c r="FU550" s="28"/>
      <c r="FV550" s="28"/>
      <c r="FW550" s="28"/>
      <c r="FX550" s="28"/>
      <c r="FY550" s="28"/>
      <c r="FZ550" s="28"/>
      <c r="GA550" s="28"/>
      <c r="GB550" s="28"/>
      <c r="GC550" s="28"/>
      <c r="GD550" s="28"/>
      <c r="GE550" s="28"/>
      <c r="GF550" s="28"/>
      <c r="GG550" s="28"/>
      <c r="GH550" s="28"/>
      <c r="GI550" s="28"/>
      <c r="GJ550" s="28"/>
      <c r="GK550" s="28"/>
      <c r="GL550" s="28"/>
      <c r="GM550" s="28"/>
      <c r="GN550" s="28"/>
      <c r="GO550" s="28"/>
      <c r="GP550" s="28"/>
      <c r="GQ550" s="28"/>
      <c r="GR550" s="28"/>
      <c r="GS550" s="28"/>
      <c r="GT550" s="28"/>
      <c r="GU550" s="28"/>
      <c r="GV550" s="28"/>
      <c r="GW550" s="28"/>
      <c r="GX550" s="28"/>
      <c r="GY550" s="28"/>
      <c r="GZ550" s="28"/>
      <c r="HA550" s="28"/>
      <c r="HB550" s="28"/>
      <c r="HC550" s="28"/>
      <c r="HD550" s="28"/>
      <c r="HE550" s="28"/>
      <c r="HF550" s="28"/>
      <c r="HG550" s="28"/>
      <c r="HH550" s="28"/>
      <c r="HI550" s="28"/>
      <c r="HJ550" s="28"/>
      <c r="HK550" s="28"/>
      <c r="HL550" s="28"/>
      <c r="HM550" s="28"/>
      <c r="HN550" s="28"/>
      <c r="HO550" s="28"/>
      <c r="HP550" s="28"/>
      <c r="HQ550" s="28"/>
      <c r="HR550" s="28"/>
      <c r="HS550" s="28"/>
      <c r="HT550" s="28"/>
      <c r="HU550" s="28"/>
      <c r="HV550" s="28"/>
      <c r="HW550" s="28"/>
      <c r="HX550" s="28"/>
      <c r="HY550" s="28"/>
      <c r="HZ550" s="28"/>
      <c r="IA550" s="28"/>
      <c r="IB550" s="28"/>
      <c r="IC550" s="28"/>
      <c r="ID550" s="28"/>
      <c r="IE550" s="28"/>
      <c r="IF550" s="28"/>
      <c r="IG550" s="28"/>
      <c r="IH550" s="28"/>
      <c r="II550" s="28"/>
      <c r="IJ550" s="28"/>
      <c r="IK550" s="28"/>
      <c r="IL550" s="28"/>
      <c r="IM550" s="28"/>
    </row>
    <row r="551" spans="1:247" ht="38.25">
      <c r="A551" s="17" t="s">
        <v>3392</v>
      </c>
      <c r="B551" s="18" t="s">
        <v>2809</v>
      </c>
      <c r="C551" s="19" t="s">
        <v>396</v>
      </c>
      <c r="D551" s="20" t="s">
        <v>587</v>
      </c>
      <c r="E551" s="21" t="s">
        <v>588</v>
      </c>
      <c r="F551" s="17" t="s">
        <v>369</v>
      </c>
      <c r="G551" s="22">
        <v>22400000</v>
      </c>
      <c r="H551" s="23" t="s">
        <v>453</v>
      </c>
      <c r="I551" s="22" t="s">
        <v>920</v>
      </c>
      <c r="J551" s="23" t="s">
        <v>3393</v>
      </c>
      <c r="K551" s="24" t="s">
        <v>3394</v>
      </c>
      <c r="L551" s="25">
        <v>960</v>
      </c>
      <c r="M551" s="26" t="s">
        <v>3395</v>
      </c>
      <c r="N551" s="27"/>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c r="EP551" s="28"/>
      <c r="EQ551" s="28"/>
      <c r="ER551" s="28"/>
      <c r="ES551" s="28"/>
      <c r="ET551" s="28"/>
      <c r="EU551" s="28"/>
      <c r="EV551" s="28"/>
      <c r="EW551" s="28"/>
      <c r="EX551" s="28"/>
      <c r="EY551" s="28"/>
      <c r="EZ551" s="28"/>
      <c r="FA551" s="28"/>
      <c r="FB551" s="28"/>
      <c r="FC551" s="28"/>
      <c r="FD551" s="28"/>
      <c r="FE551" s="28"/>
      <c r="FF551" s="28"/>
      <c r="FG551" s="28"/>
      <c r="FH551" s="28"/>
      <c r="FI551" s="28"/>
      <c r="FJ551" s="28"/>
      <c r="FK551" s="28"/>
      <c r="FL551" s="28"/>
      <c r="FM551" s="28"/>
      <c r="FN551" s="28"/>
      <c r="FO551" s="28"/>
      <c r="FP551" s="28"/>
      <c r="FQ551" s="28"/>
      <c r="FR551" s="28"/>
      <c r="FS551" s="28"/>
      <c r="FT551" s="28"/>
      <c r="FU551" s="28"/>
      <c r="FV551" s="28"/>
      <c r="FW551" s="28"/>
      <c r="FX551" s="28"/>
      <c r="FY551" s="28"/>
      <c r="FZ551" s="28"/>
      <c r="GA551" s="28"/>
      <c r="GB551" s="28"/>
      <c r="GC551" s="28"/>
      <c r="GD551" s="28"/>
      <c r="GE551" s="28"/>
      <c r="GF551" s="28"/>
      <c r="GG551" s="28"/>
      <c r="GH551" s="28"/>
      <c r="GI551" s="28"/>
      <c r="GJ551" s="28"/>
      <c r="GK551" s="28"/>
      <c r="GL551" s="28"/>
      <c r="GM551" s="28"/>
      <c r="GN551" s="28"/>
      <c r="GO551" s="28"/>
      <c r="GP551" s="28"/>
      <c r="GQ551" s="28"/>
      <c r="GR551" s="28"/>
      <c r="GS551" s="28"/>
      <c r="GT551" s="28"/>
      <c r="GU551" s="28"/>
      <c r="GV551" s="28"/>
      <c r="GW551" s="28"/>
      <c r="GX551" s="28"/>
      <c r="GY551" s="28"/>
      <c r="GZ551" s="28"/>
      <c r="HA551" s="28"/>
      <c r="HB551" s="28"/>
      <c r="HC551" s="28"/>
      <c r="HD551" s="28"/>
      <c r="HE551" s="28"/>
      <c r="HF551" s="28"/>
      <c r="HG551" s="28"/>
      <c r="HH551" s="28"/>
      <c r="HI551" s="28"/>
      <c r="HJ551" s="28"/>
      <c r="HK551" s="28"/>
      <c r="HL551" s="28"/>
      <c r="HM551" s="28"/>
      <c r="HN551" s="28"/>
      <c r="HO551" s="28"/>
      <c r="HP551" s="28"/>
      <c r="HQ551" s="28"/>
      <c r="HR551" s="28"/>
      <c r="HS551" s="28"/>
      <c r="HT551" s="28"/>
      <c r="HU551" s="28"/>
      <c r="HV551" s="28"/>
      <c r="HW551" s="28"/>
      <c r="HX551" s="28"/>
      <c r="HY551" s="28"/>
      <c r="HZ551" s="28"/>
      <c r="IA551" s="28"/>
      <c r="IB551" s="28"/>
      <c r="IC551" s="28"/>
      <c r="ID551" s="28"/>
      <c r="IE551" s="28"/>
      <c r="IF551" s="28"/>
      <c r="IG551" s="28"/>
      <c r="IH551" s="28"/>
      <c r="II551" s="28"/>
      <c r="IJ551" s="28"/>
      <c r="IK551" s="28"/>
      <c r="IL551" s="28"/>
      <c r="IM551" s="28"/>
    </row>
    <row r="552" spans="1:247" ht="38.25">
      <c r="A552" s="17" t="s">
        <v>3396</v>
      </c>
      <c r="B552" s="18" t="s">
        <v>2809</v>
      </c>
      <c r="C552" s="19" t="s">
        <v>396</v>
      </c>
      <c r="D552" s="20" t="s">
        <v>658</v>
      </c>
      <c r="E552" s="21" t="s">
        <v>659</v>
      </c>
      <c r="F552" s="17" t="s">
        <v>369</v>
      </c>
      <c r="G552" s="22">
        <v>44500000</v>
      </c>
      <c r="H552" s="23" t="s">
        <v>3388</v>
      </c>
      <c r="I552" s="22" t="s">
        <v>3397</v>
      </c>
      <c r="J552" s="23" t="s">
        <v>3398</v>
      </c>
      <c r="K552" s="24" t="s">
        <v>3399</v>
      </c>
      <c r="L552" s="25">
        <v>1850</v>
      </c>
      <c r="M552" s="26" t="s">
        <v>3400</v>
      </c>
      <c r="N552" s="27"/>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c r="EV552" s="28"/>
      <c r="EW552" s="28"/>
      <c r="EX552" s="28"/>
      <c r="EY552" s="28"/>
      <c r="EZ552" s="28"/>
      <c r="FA552" s="28"/>
      <c r="FB552" s="28"/>
      <c r="FC552" s="28"/>
      <c r="FD552" s="28"/>
      <c r="FE552" s="28"/>
      <c r="FF552" s="28"/>
      <c r="FG552" s="28"/>
      <c r="FH552" s="28"/>
      <c r="FI552" s="28"/>
      <c r="FJ552" s="28"/>
      <c r="FK552" s="28"/>
      <c r="FL552" s="28"/>
      <c r="FM552" s="28"/>
      <c r="FN552" s="28"/>
      <c r="FO552" s="28"/>
      <c r="FP552" s="28"/>
      <c r="FQ552" s="28"/>
      <c r="FR552" s="28"/>
      <c r="FS552" s="28"/>
      <c r="FT552" s="28"/>
      <c r="FU552" s="28"/>
      <c r="FV552" s="28"/>
      <c r="FW552" s="28"/>
      <c r="FX552" s="28"/>
      <c r="FY552" s="28"/>
      <c r="FZ552" s="28"/>
      <c r="GA552" s="28"/>
      <c r="GB552" s="28"/>
      <c r="GC552" s="28"/>
      <c r="GD552" s="28"/>
      <c r="GE552" s="28"/>
      <c r="GF552" s="28"/>
      <c r="GG552" s="28"/>
      <c r="GH552" s="28"/>
      <c r="GI552" s="28"/>
      <c r="GJ552" s="28"/>
      <c r="GK552" s="28"/>
      <c r="GL552" s="28"/>
      <c r="GM552" s="28"/>
      <c r="GN552" s="28"/>
      <c r="GO552" s="28"/>
      <c r="GP552" s="28"/>
      <c r="GQ552" s="28"/>
      <c r="GR552" s="28"/>
      <c r="GS552" s="28"/>
      <c r="GT552" s="28"/>
      <c r="GU552" s="28"/>
      <c r="GV552" s="28"/>
      <c r="GW552" s="28"/>
      <c r="GX552" s="28"/>
      <c r="GY552" s="28"/>
      <c r="GZ552" s="28"/>
      <c r="HA552" s="28"/>
      <c r="HB552" s="28"/>
      <c r="HC552" s="28"/>
      <c r="HD552" s="28"/>
      <c r="HE552" s="28"/>
      <c r="HF552" s="28"/>
      <c r="HG552" s="28"/>
      <c r="HH552" s="28"/>
      <c r="HI552" s="28"/>
      <c r="HJ552" s="28"/>
      <c r="HK552" s="28"/>
      <c r="HL552" s="28"/>
      <c r="HM552" s="28"/>
      <c r="HN552" s="28"/>
      <c r="HO552" s="28"/>
      <c r="HP552" s="28"/>
      <c r="HQ552" s="28"/>
      <c r="HR552" s="28"/>
      <c r="HS552" s="28"/>
      <c r="HT552" s="28"/>
      <c r="HU552" s="28"/>
      <c r="HV552" s="28"/>
      <c r="HW552" s="28"/>
      <c r="HX552" s="28"/>
      <c r="HY552" s="28"/>
      <c r="HZ552" s="28"/>
      <c r="IA552" s="28"/>
      <c r="IB552" s="28"/>
      <c r="IC552" s="28"/>
      <c r="ID552" s="28"/>
      <c r="IE552" s="28"/>
      <c r="IF552" s="28"/>
      <c r="IG552" s="28"/>
      <c r="IH552" s="28"/>
      <c r="II552" s="28"/>
      <c r="IJ552" s="28"/>
      <c r="IK552" s="28"/>
      <c r="IL552" s="28"/>
      <c r="IM552" s="28"/>
    </row>
    <row r="553" spans="1:247" ht="63.75">
      <c r="A553" s="17" t="s">
        <v>3401</v>
      </c>
      <c r="B553" s="18" t="s">
        <v>2675</v>
      </c>
      <c r="C553" s="19" t="s">
        <v>396</v>
      </c>
      <c r="D553" s="20" t="s">
        <v>3364</v>
      </c>
      <c r="E553" s="21" t="s">
        <v>3365</v>
      </c>
      <c r="F553" s="17" t="s">
        <v>388</v>
      </c>
      <c r="G553" s="22">
        <v>39100000</v>
      </c>
      <c r="H553" s="23" t="s">
        <v>3366</v>
      </c>
      <c r="I553" s="22" t="s">
        <v>3402</v>
      </c>
      <c r="J553" s="23" t="s">
        <v>3403</v>
      </c>
      <c r="K553" s="24"/>
      <c r="L553" s="25">
        <v>30950</v>
      </c>
      <c r="M553" s="26" t="s">
        <v>3404</v>
      </c>
      <c r="N553" s="27"/>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c r="EP553" s="28"/>
      <c r="EQ553" s="28"/>
      <c r="ER553" s="28"/>
      <c r="ES553" s="28"/>
      <c r="ET553" s="28"/>
      <c r="EU553" s="28"/>
      <c r="EV553" s="28"/>
      <c r="EW553" s="28"/>
      <c r="EX553" s="28"/>
      <c r="EY553" s="28"/>
      <c r="EZ553" s="28"/>
      <c r="FA553" s="28"/>
      <c r="FB553" s="28"/>
      <c r="FC553" s="28"/>
      <c r="FD553" s="28"/>
      <c r="FE553" s="28"/>
      <c r="FF553" s="28"/>
      <c r="FG553" s="28"/>
      <c r="FH553" s="28"/>
      <c r="FI553" s="28"/>
      <c r="FJ553" s="28"/>
      <c r="FK553" s="28"/>
      <c r="FL553" s="28"/>
      <c r="FM553" s="28"/>
      <c r="FN553" s="28"/>
      <c r="FO553" s="28"/>
      <c r="FP553" s="28"/>
      <c r="FQ553" s="28"/>
      <c r="FR553" s="28"/>
      <c r="FS553" s="28"/>
      <c r="FT553" s="28"/>
      <c r="FU553" s="28"/>
      <c r="FV553" s="28"/>
      <c r="FW553" s="28"/>
      <c r="FX553" s="28"/>
      <c r="FY553" s="28"/>
      <c r="FZ553" s="28"/>
      <c r="GA553" s="28"/>
      <c r="GB553" s="28"/>
      <c r="GC553" s="28"/>
      <c r="GD553" s="28"/>
      <c r="GE553" s="28"/>
      <c r="GF553" s="28"/>
      <c r="GG553" s="28"/>
      <c r="GH553" s="28"/>
      <c r="GI553" s="28"/>
      <c r="GJ553" s="28"/>
      <c r="GK553" s="28"/>
      <c r="GL553" s="28"/>
      <c r="GM553" s="28"/>
      <c r="GN553" s="28"/>
      <c r="GO553" s="28"/>
      <c r="GP553" s="28"/>
      <c r="GQ553" s="28"/>
      <c r="GR553" s="28"/>
      <c r="GS553" s="28"/>
      <c r="GT553" s="28"/>
      <c r="GU553" s="28"/>
      <c r="GV553" s="28"/>
      <c r="GW553" s="28"/>
      <c r="GX553" s="28"/>
      <c r="GY553" s="28"/>
      <c r="GZ553" s="28"/>
      <c r="HA553" s="28"/>
      <c r="HB553" s="28"/>
      <c r="HC553" s="28"/>
      <c r="HD553" s="28"/>
      <c r="HE553" s="28"/>
      <c r="HF553" s="28"/>
      <c r="HG553" s="28"/>
      <c r="HH553" s="28"/>
      <c r="HI553" s="28"/>
      <c r="HJ553" s="28"/>
      <c r="HK553" s="28"/>
      <c r="HL553" s="28"/>
      <c r="HM553" s="28"/>
      <c r="HN553" s="28"/>
      <c r="HO553" s="28"/>
      <c r="HP553" s="28"/>
      <c r="HQ553" s="28"/>
      <c r="HR553" s="28"/>
      <c r="HS553" s="28"/>
      <c r="HT553" s="28"/>
      <c r="HU553" s="28"/>
      <c r="HV553" s="28"/>
      <c r="HW553" s="28"/>
      <c r="HX553" s="28"/>
      <c r="HY553" s="28"/>
      <c r="HZ553" s="28"/>
      <c r="IA553" s="28"/>
      <c r="IB553" s="28"/>
      <c r="IC553" s="28"/>
      <c r="ID553" s="28"/>
      <c r="IE553" s="28"/>
      <c r="IF553" s="28"/>
      <c r="IG553" s="28"/>
      <c r="IH553" s="28"/>
      <c r="II553" s="28"/>
      <c r="IJ553" s="28"/>
      <c r="IK553" s="28"/>
      <c r="IL553" s="28"/>
      <c r="IM553" s="28"/>
    </row>
    <row r="554" spans="1:247" ht="89.25">
      <c r="A554" s="17" t="s">
        <v>3405</v>
      </c>
      <c r="B554" s="18" t="s">
        <v>2675</v>
      </c>
      <c r="C554" s="19" t="s">
        <v>396</v>
      </c>
      <c r="D554" s="20" t="s">
        <v>1956</v>
      </c>
      <c r="E554" s="21" t="s">
        <v>1957</v>
      </c>
      <c r="F554" s="17" t="s">
        <v>369</v>
      </c>
      <c r="G554" s="22">
        <v>44500000</v>
      </c>
      <c r="H554" s="23" t="s">
        <v>608</v>
      </c>
      <c r="I554" s="22" t="s">
        <v>3406</v>
      </c>
      <c r="J554" s="23" t="s">
        <v>3407</v>
      </c>
      <c r="K554" s="24"/>
      <c r="L554" s="25">
        <v>108900</v>
      </c>
      <c r="M554" s="26" t="s">
        <v>3408</v>
      </c>
      <c r="N554" s="27"/>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c r="DX554" s="28"/>
      <c r="DY554" s="28"/>
      <c r="DZ554" s="28"/>
      <c r="EA554" s="28"/>
      <c r="EB554" s="28"/>
      <c r="EC554" s="28"/>
      <c r="ED554" s="28"/>
      <c r="EE554" s="28"/>
      <c r="EF554" s="28"/>
      <c r="EG554" s="28"/>
      <c r="EH554" s="28"/>
      <c r="EI554" s="28"/>
      <c r="EJ554" s="28"/>
      <c r="EK554" s="28"/>
      <c r="EL554" s="28"/>
      <c r="EM554" s="28"/>
      <c r="EN554" s="28"/>
      <c r="EO554" s="28"/>
      <c r="EP554" s="28"/>
      <c r="EQ554" s="28"/>
      <c r="ER554" s="28"/>
      <c r="ES554" s="28"/>
      <c r="ET554" s="28"/>
      <c r="EU554" s="28"/>
      <c r="EV554" s="28"/>
      <c r="EW554" s="28"/>
      <c r="EX554" s="28"/>
      <c r="EY554" s="28"/>
      <c r="EZ554" s="28"/>
      <c r="FA554" s="28"/>
      <c r="FB554" s="28"/>
      <c r="FC554" s="28"/>
      <c r="FD554" s="28"/>
      <c r="FE554" s="28"/>
      <c r="FF554" s="28"/>
      <c r="FG554" s="28"/>
      <c r="FH554" s="28"/>
      <c r="FI554" s="28"/>
      <c r="FJ554" s="28"/>
      <c r="FK554" s="28"/>
      <c r="FL554" s="28"/>
      <c r="FM554" s="28"/>
      <c r="FN554" s="28"/>
      <c r="FO554" s="28"/>
      <c r="FP554" s="28"/>
      <c r="FQ554" s="28"/>
      <c r="FR554" s="28"/>
      <c r="FS554" s="28"/>
      <c r="FT554" s="28"/>
      <c r="FU554" s="28"/>
      <c r="FV554" s="28"/>
      <c r="FW554" s="28"/>
      <c r="FX554" s="28"/>
      <c r="FY554" s="28"/>
      <c r="FZ554" s="28"/>
      <c r="GA554" s="28"/>
      <c r="GB554" s="28"/>
      <c r="GC554" s="28"/>
      <c r="GD554" s="28"/>
      <c r="GE554" s="28"/>
      <c r="GF554" s="28"/>
      <c r="GG554" s="28"/>
      <c r="GH554" s="28"/>
      <c r="GI554" s="28"/>
      <c r="GJ554" s="28"/>
      <c r="GK554" s="28"/>
      <c r="GL554" s="28"/>
      <c r="GM554" s="28"/>
      <c r="GN554" s="28"/>
      <c r="GO554" s="28"/>
      <c r="GP554" s="28"/>
      <c r="GQ554" s="28"/>
      <c r="GR554" s="28"/>
      <c r="GS554" s="28"/>
      <c r="GT554" s="28"/>
      <c r="GU554" s="28"/>
      <c r="GV554" s="28"/>
      <c r="GW554" s="28"/>
      <c r="GX554" s="28"/>
      <c r="GY554" s="28"/>
      <c r="GZ554" s="28"/>
      <c r="HA554" s="28"/>
      <c r="HB554" s="28"/>
      <c r="HC554" s="28"/>
      <c r="HD554" s="28"/>
      <c r="HE554" s="28"/>
      <c r="HF554" s="28"/>
      <c r="HG554" s="28"/>
      <c r="HH554" s="28"/>
      <c r="HI554" s="28"/>
      <c r="HJ554" s="28"/>
      <c r="HK554" s="28"/>
      <c r="HL554" s="28"/>
      <c r="HM554" s="28"/>
      <c r="HN554" s="28"/>
      <c r="HO554" s="28"/>
      <c r="HP554" s="28"/>
      <c r="HQ554" s="28"/>
      <c r="HR554" s="28"/>
      <c r="HS554" s="28"/>
      <c r="HT554" s="28"/>
      <c r="HU554" s="28"/>
      <c r="HV554" s="28"/>
      <c r="HW554" s="28"/>
      <c r="HX554" s="28"/>
      <c r="HY554" s="28"/>
      <c r="HZ554" s="28"/>
      <c r="IA554" s="28"/>
      <c r="IB554" s="28"/>
      <c r="IC554" s="28"/>
      <c r="ID554" s="28"/>
      <c r="IE554" s="28"/>
      <c r="IF554" s="28"/>
      <c r="IG554" s="28"/>
      <c r="IH554" s="28"/>
      <c r="II554" s="28"/>
      <c r="IJ554" s="28"/>
      <c r="IK554" s="28"/>
      <c r="IL554" s="28"/>
      <c r="IM554" s="28"/>
    </row>
    <row r="555" spans="1:247" ht="38.25">
      <c r="A555" s="17" t="s">
        <v>3409</v>
      </c>
      <c r="B555" s="18" t="s">
        <v>2675</v>
      </c>
      <c r="C555" s="19" t="s">
        <v>396</v>
      </c>
      <c r="D555" s="20" t="s">
        <v>416</v>
      </c>
      <c r="E555" s="21" t="s">
        <v>417</v>
      </c>
      <c r="F555" s="17" t="s">
        <v>388</v>
      </c>
      <c r="G555" s="22">
        <v>32300000</v>
      </c>
      <c r="H555" s="23" t="s">
        <v>3410</v>
      </c>
      <c r="I555" s="22" t="s">
        <v>906</v>
      </c>
      <c r="J555" s="23" t="s">
        <v>3411</v>
      </c>
      <c r="K555" s="24"/>
      <c r="L555" s="25">
        <v>34507.56</v>
      </c>
      <c r="M555" s="26" t="s">
        <v>3412</v>
      </c>
      <c r="N555" s="27"/>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c r="EP555" s="28"/>
      <c r="EQ555" s="28"/>
      <c r="ER555" s="28"/>
      <c r="ES555" s="28"/>
      <c r="ET555" s="28"/>
      <c r="EU555" s="28"/>
      <c r="EV555" s="28"/>
      <c r="EW555" s="28"/>
      <c r="EX555" s="28"/>
      <c r="EY555" s="28"/>
      <c r="EZ555" s="28"/>
      <c r="FA555" s="28"/>
      <c r="FB555" s="28"/>
      <c r="FC555" s="28"/>
      <c r="FD555" s="28"/>
      <c r="FE555" s="28"/>
      <c r="FF555" s="28"/>
      <c r="FG555" s="28"/>
      <c r="FH555" s="28"/>
      <c r="FI555" s="28"/>
      <c r="FJ555" s="28"/>
      <c r="FK555" s="28"/>
      <c r="FL555" s="28"/>
      <c r="FM555" s="28"/>
      <c r="FN555" s="28"/>
      <c r="FO555" s="28"/>
      <c r="FP555" s="28"/>
      <c r="FQ555" s="28"/>
      <c r="FR555" s="28"/>
      <c r="FS555" s="28"/>
      <c r="FT555" s="28"/>
      <c r="FU555" s="28"/>
      <c r="FV555" s="28"/>
      <c r="FW555" s="28"/>
      <c r="FX555" s="28"/>
      <c r="FY555" s="28"/>
      <c r="FZ555" s="28"/>
      <c r="GA555" s="28"/>
      <c r="GB555" s="28"/>
      <c r="GC555" s="28"/>
      <c r="GD555" s="28"/>
      <c r="GE555" s="28"/>
      <c r="GF555" s="28"/>
      <c r="GG555" s="28"/>
      <c r="GH555" s="28"/>
      <c r="GI555" s="28"/>
      <c r="GJ555" s="28"/>
      <c r="GK555" s="28"/>
      <c r="GL555" s="28"/>
      <c r="GM555" s="28"/>
      <c r="GN555" s="28"/>
      <c r="GO555" s="28"/>
      <c r="GP555" s="28"/>
      <c r="GQ555" s="28"/>
      <c r="GR555" s="28"/>
      <c r="GS555" s="28"/>
      <c r="GT555" s="28"/>
      <c r="GU555" s="28"/>
      <c r="GV555" s="28"/>
      <c r="GW555" s="28"/>
      <c r="GX555" s="28"/>
      <c r="GY555" s="28"/>
      <c r="GZ555" s="28"/>
      <c r="HA555" s="28"/>
      <c r="HB555" s="28"/>
      <c r="HC555" s="28"/>
      <c r="HD555" s="28"/>
      <c r="HE555" s="28"/>
      <c r="HF555" s="28"/>
      <c r="HG555" s="28"/>
      <c r="HH555" s="28"/>
      <c r="HI555" s="28"/>
      <c r="HJ555" s="28"/>
      <c r="HK555" s="28"/>
      <c r="HL555" s="28"/>
      <c r="HM555" s="28"/>
      <c r="HN555" s="28"/>
      <c r="HO555" s="28"/>
      <c r="HP555" s="28"/>
      <c r="HQ555" s="28"/>
      <c r="HR555" s="28"/>
      <c r="HS555" s="28"/>
      <c r="HT555" s="28"/>
      <c r="HU555" s="28"/>
      <c r="HV555" s="28"/>
      <c r="HW555" s="28"/>
      <c r="HX555" s="28"/>
      <c r="HY555" s="28"/>
      <c r="HZ555" s="28"/>
      <c r="IA555" s="28"/>
      <c r="IB555" s="28"/>
      <c r="IC555" s="28"/>
      <c r="ID555" s="28"/>
      <c r="IE555" s="28"/>
      <c r="IF555" s="28"/>
      <c r="IG555" s="28"/>
      <c r="IH555" s="28"/>
      <c r="II555" s="28"/>
      <c r="IJ555" s="28"/>
      <c r="IK555" s="28"/>
      <c r="IL555" s="28"/>
      <c r="IM555" s="28"/>
    </row>
    <row r="556" spans="1:247" ht="51">
      <c r="A556" s="17" t="s">
        <v>3413</v>
      </c>
      <c r="B556" s="18" t="s">
        <v>2675</v>
      </c>
      <c r="C556" s="19" t="s">
        <v>930</v>
      </c>
      <c r="D556" s="20" t="s">
        <v>550</v>
      </c>
      <c r="E556" s="21" t="s">
        <v>551</v>
      </c>
      <c r="F556" s="17" t="s">
        <v>368</v>
      </c>
      <c r="G556" s="22" t="s">
        <v>552</v>
      </c>
      <c r="H556" s="23" t="s">
        <v>1712</v>
      </c>
      <c r="I556" s="22">
        <v>63712400</v>
      </c>
      <c r="J556" s="23" t="s">
        <v>3414</v>
      </c>
      <c r="K556" s="24"/>
      <c r="L556" s="25">
        <v>2400</v>
      </c>
      <c r="M556" s="26"/>
      <c r="N556" s="27" t="s">
        <v>3415</v>
      </c>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8"/>
      <c r="EV556" s="28"/>
      <c r="EW556" s="28"/>
      <c r="EX556" s="28"/>
      <c r="EY556" s="28"/>
      <c r="EZ556" s="28"/>
      <c r="FA556" s="28"/>
      <c r="FB556" s="28"/>
      <c r="FC556" s="28"/>
      <c r="FD556" s="28"/>
      <c r="FE556" s="28"/>
      <c r="FF556" s="28"/>
      <c r="FG556" s="28"/>
      <c r="FH556" s="28"/>
      <c r="FI556" s="28"/>
      <c r="FJ556" s="28"/>
      <c r="FK556" s="28"/>
      <c r="FL556" s="28"/>
      <c r="FM556" s="28"/>
      <c r="FN556" s="28"/>
      <c r="FO556" s="28"/>
      <c r="FP556" s="28"/>
      <c r="FQ556" s="28"/>
      <c r="FR556" s="28"/>
      <c r="FS556" s="28"/>
      <c r="FT556" s="28"/>
      <c r="FU556" s="28"/>
      <c r="FV556" s="28"/>
      <c r="FW556" s="28"/>
      <c r="FX556" s="28"/>
      <c r="FY556" s="28"/>
      <c r="FZ556" s="28"/>
      <c r="GA556" s="28"/>
      <c r="GB556" s="28"/>
      <c r="GC556" s="28"/>
      <c r="GD556" s="28"/>
      <c r="GE556" s="28"/>
      <c r="GF556" s="28"/>
      <c r="GG556" s="28"/>
      <c r="GH556" s="28"/>
      <c r="GI556" s="28"/>
      <c r="GJ556" s="28"/>
      <c r="GK556" s="28"/>
      <c r="GL556" s="28"/>
      <c r="GM556" s="28"/>
      <c r="GN556" s="28"/>
      <c r="GO556" s="28"/>
      <c r="GP556" s="28"/>
      <c r="GQ556" s="28"/>
      <c r="GR556" s="28"/>
      <c r="GS556" s="28"/>
      <c r="GT556" s="28"/>
      <c r="GU556" s="28"/>
      <c r="GV556" s="28"/>
      <c r="GW556" s="28"/>
      <c r="GX556" s="28"/>
      <c r="GY556" s="28"/>
      <c r="GZ556" s="28"/>
      <c r="HA556" s="28"/>
      <c r="HB556" s="28"/>
      <c r="HC556" s="28"/>
      <c r="HD556" s="28"/>
      <c r="HE556" s="28"/>
      <c r="HF556" s="28"/>
      <c r="HG556" s="28"/>
      <c r="HH556" s="28"/>
      <c r="HI556" s="28"/>
      <c r="HJ556" s="28"/>
      <c r="HK556" s="28"/>
      <c r="HL556" s="28"/>
      <c r="HM556" s="28"/>
      <c r="HN556" s="28"/>
      <c r="HO556" s="28"/>
      <c r="HP556" s="28"/>
      <c r="HQ556" s="28"/>
      <c r="HR556" s="28"/>
      <c r="HS556" s="28"/>
      <c r="HT556" s="28"/>
      <c r="HU556" s="28"/>
      <c r="HV556" s="28"/>
      <c r="HW556" s="28"/>
      <c r="HX556" s="28"/>
      <c r="HY556" s="28"/>
      <c r="HZ556" s="28"/>
      <c r="IA556" s="28"/>
      <c r="IB556" s="28"/>
      <c r="IC556" s="28"/>
      <c r="ID556" s="28"/>
      <c r="IE556" s="28"/>
      <c r="IF556" s="28"/>
      <c r="IG556" s="28"/>
      <c r="IH556" s="28"/>
      <c r="II556" s="28"/>
      <c r="IJ556" s="28"/>
      <c r="IK556" s="28"/>
      <c r="IL556" s="28"/>
      <c r="IM556" s="28"/>
    </row>
    <row r="557" spans="1:247" ht="38.25">
      <c r="A557" s="17" t="s">
        <v>3416</v>
      </c>
      <c r="B557" s="18" t="s">
        <v>2675</v>
      </c>
      <c r="C557" s="19" t="s">
        <v>396</v>
      </c>
      <c r="D557" s="20" t="s">
        <v>3417</v>
      </c>
      <c r="E557" s="21" t="s">
        <v>3418</v>
      </c>
      <c r="F557" s="17" t="s">
        <v>368</v>
      </c>
      <c r="G557" s="22" t="s">
        <v>3419</v>
      </c>
      <c r="H557" s="23" t="s">
        <v>3420</v>
      </c>
      <c r="I557" s="22" t="s">
        <v>3419</v>
      </c>
      <c r="J557" s="23" t="s">
        <v>3421</v>
      </c>
      <c r="K557" s="24"/>
      <c r="L557" s="25">
        <v>760</v>
      </c>
      <c r="M557" s="26"/>
      <c r="N557" s="27"/>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c r="DX557" s="28"/>
      <c r="DY557" s="28"/>
      <c r="DZ557" s="28"/>
      <c r="EA557" s="28"/>
      <c r="EB557" s="28"/>
      <c r="EC557" s="28"/>
      <c r="ED557" s="28"/>
      <c r="EE557" s="28"/>
      <c r="EF557" s="28"/>
      <c r="EG557" s="28"/>
      <c r="EH557" s="28"/>
      <c r="EI557" s="28"/>
      <c r="EJ557" s="28"/>
      <c r="EK557" s="28"/>
      <c r="EL557" s="28"/>
      <c r="EM557" s="28"/>
      <c r="EN557" s="28"/>
      <c r="EO557" s="28"/>
      <c r="EP557" s="28"/>
      <c r="EQ557" s="28"/>
      <c r="ER557" s="28"/>
      <c r="ES557" s="28"/>
      <c r="ET557" s="28"/>
      <c r="EU557" s="28"/>
      <c r="EV557" s="28"/>
      <c r="EW557" s="28"/>
      <c r="EX557" s="28"/>
      <c r="EY557" s="28"/>
      <c r="EZ557" s="28"/>
      <c r="FA557" s="28"/>
      <c r="FB557" s="28"/>
      <c r="FC557" s="28"/>
      <c r="FD557" s="28"/>
      <c r="FE557" s="28"/>
      <c r="FF557" s="28"/>
      <c r="FG557" s="28"/>
      <c r="FH557" s="28"/>
      <c r="FI557" s="28"/>
      <c r="FJ557" s="28"/>
      <c r="FK557" s="28"/>
      <c r="FL557" s="28"/>
      <c r="FM557" s="28"/>
      <c r="FN557" s="28"/>
      <c r="FO557" s="28"/>
      <c r="FP557" s="28"/>
      <c r="FQ557" s="28"/>
      <c r="FR557" s="28"/>
      <c r="FS557" s="28"/>
      <c r="FT557" s="28"/>
      <c r="FU557" s="28"/>
      <c r="FV557" s="28"/>
      <c r="FW557" s="28"/>
      <c r="FX557" s="28"/>
      <c r="FY557" s="28"/>
      <c r="FZ557" s="28"/>
      <c r="GA557" s="28"/>
      <c r="GB557" s="28"/>
      <c r="GC557" s="28"/>
      <c r="GD557" s="28"/>
      <c r="GE557" s="28"/>
      <c r="GF557" s="28"/>
      <c r="GG557" s="28"/>
      <c r="GH557" s="28"/>
      <c r="GI557" s="28"/>
      <c r="GJ557" s="28"/>
      <c r="GK557" s="28"/>
      <c r="GL557" s="28"/>
      <c r="GM557" s="28"/>
      <c r="GN557" s="28"/>
      <c r="GO557" s="28"/>
      <c r="GP557" s="28"/>
      <c r="GQ557" s="28"/>
      <c r="GR557" s="28"/>
      <c r="GS557" s="28"/>
      <c r="GT557" s="28"/>
      <c r="GU557" s="28"/>
      <c r="GV557" s="28"/>
      <c r="GW557" s="28"/>
      <c r="GX557" s="28"/>
      <c r="GY557" s="28"/>
      <c r="GZ557" s="28"/>
      <c r="HA557" s="28"/>
      <c r="HB557" s="28"/>
      <c r="HC557" s="28"/>
      <c r="HD557" s="28"/>
      <c r="HE557" s="28"/>
      <c r="HF557" s="28"/>
      <c r="HG557" s="28"/>
      <c r="HH557" s="28"/>
      <c r="HI557" s="28"/>
      <c r="HJ557" s="28"/>
      <c r="HK557" s="28"/>
      <c r="HL557" s="28"/>
      <c r="HM557" s="28"/>
      <c r="HN557" s="28"/>
      <c r="HO557" s="28"/>
      <c r="HP557" s="28"/>
      <c r="HQ557" s="28"/>
      <c r="HR557" s="28"/>
      <c r="HS557" s="28"/>
      <c r="HT557" s="28"/>
      <c r="HU557" s="28"/>
      <c r="HV557" s="28"/>
      <c r="HW557" s="28"/>
      <c r="HX557" s="28"/>
      <c r="HY557" s="28"/>
      <c r="HZ557" s="28"/>
      <c r="IA557" s="28"/>
      <c r="IB557" s="28"/>
      <c r="IC557" s="28"/>
      <c r="ID557" s="28"/>
      <c r="IE557" s="28"/>
      <c r="IF557" s="28"/>
      <c r="IG557" s="28"/>
      <c r="IH557" s="28"/>
      <c r="II557" s="28"/>
      <c r="IJ557" s="28"/>
      <c r="IK557" s="28"/>
      <c r="IL557" s="28"/>
      <c r="IM557" s="28"/>
    </row>
    <row r="558" spans="1:247" ht="25.5">
      <c r="A558" s="17" t="s">
        <v>3422</v>
      </c>
      <c r="B558" s="18" t="s">
        <v>2675</v>
      </c>
      <c r="C558" s="19" t="s">
        <v>2481</v>
      </c>
      <c r="D558" s="20" t="s">
        <v>3423</v>
      </c>
      <c r="E558" s="21" t="s">
        <v>3424</v>
      </c>
      <c r="F558" s="17" t="s">
        <v>368</v>
      </c>
      <c r="G558" s="22">
        <v>453000002</v>
      </c>
      <c r="H558" s="23" t="s">
        <v>404</v>
      </c>
      <c r="I558" s="22">
        <v>45300000</v>
      </c>
      <c r="J558" s="23" t="s">
        <v>3425</v>
      </c>
      <c r="K558" s="24"/>
      <c r="L558" s="25">
        <v>3485.3</v>
      </c>
      <c r="M558" s="26"/>
      <c r="N558" s="27" t="s">
        <v>3426</v>
      </c>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c r="DX558" s="28"/>
      <c r="DY558" s="28"/>
      <c r="DZ558" s="28"/>
      <c r="EA558" s="28"/>
      <c r="EB558" s="28"/>
      <c r="EC558" s="28"/>
      <c r="ED558" s="28"/>
      <c r="EE558" s="28"/>
      <c r="EF558" s="28"/>
      <c r="EG558" s="28"/>
      <c r="EH558" s="28"/>
      <c r="EI558" s="28"/>
      <c r="EJ558" s="28"/>
      <c r="EK558" s="28"/>
      <c r="EL558" s="28"/>
      <c r="EM558" s="28"/>
      <c r="EN558" s="28"/>
      <c r="EO558" s="28"/>
      <c r="EP558" s="28"/>
      <c r="EQ558" s="28"/>
      <c r="ER558" s="28"/>
      <c r="ES558" s="28"/>
      <c r="ET558" s="28"/>
      <c r="EU558" s="28"/>
      <c r="EV558" s="28"/>
      <c r="EW558" s="28"/>
      <c r="EX558" s="28"/>
      <c r="EY558" s="28"/>
      <c r="EZ558" s="28"/>
      <c r="FA558" s="28"/>
      <c r="FB558" s="28"/>
      <c r="FC558" s="28"/>
      <c r="FD558" s="28"/>
      <c r="FE558" s="28"/>
      <c r="FF558" s="28"/>
      <c r="FG558" s="28"/>
      <c r="FH558" s="28"/>
      <c r="FI558" s="28"/>
      <c r="FJ558" s="28"/>
      <c r="FK558" s="28"/>
      <c r="FL558" s="28"/>
      <c r="FM558" s="28"/>
      <c r="FN558" s="28"/>
      <c r="FO558" s="28"/>
      <c r="FP558" s="28"/>
      <c r="FQ558" s="28"/>
      <c r="FR558" s="28"/>
      <c r="FS558" s="28"/>
      <c r="FT558" s="28"/>
      <c r="FU558" s="28"/>
      <c r="FV558" s="28"/>
      <c r="FW558" s="28"/>
      <c r="FX558" s="28"/>
      <c r="FY558" s="28"/>
      <c r="FZ558" s="28"/>
      <c r="GA558" s="28"/>
      <c r="GB558" s="28"/>
      <c r="GC558" s="28"/>
      <c r="GD558" s="28"/>
      <c r="GE558" s="28"/>
      <c r="GF558" s="28"/>
      <c r="GG558" s="28"/>
      <c r="GH558" s="28"/>
      <c r="GI558" s="28"/>
      <c r="GJ558" s="28"/>
      <c r="GK558" s="28"/>
      <c r="GL558" s="28"/>
      <c r="GM558" s="28"/>
      <c r="GN558" s="28"/>
      <c r="GO558" s="28"/>
      <c r="GP558" s="28"/>
      <c r="GQ558" s="28"/>
      <c r="GR558" s="28"/>
      <c r="GS558" s="28"/>
      <c r="GT558" s="28"/>
      <c r="GU558" s="28"/>
      <c r="GV558" s="28"/>
      <c r="GW558" s="28"/>
      <c r="GX558" s="28"/>
      <c r="GY558" s="28"/>
      <c r="GZ558" s="28"/>
      <c r="HA558" s="28"/>
      <c r="HB558" s="28"/>
      <c r="HC558" s="28"/>
      <c r="HD558" s="28"/>
      <c r="HE558" s="28"/>
      <c r="HF558" s="28"/>
      <c r="HG558" s="28"/>
      <c r="HH558" s="28"/>
      <c r="HI558" s="28"/>
      <c r="HJ558" s="28"/>
      <c r="HK558" s="28"/>
      <c r="HL558" s="28"/>
      <c r="HM558" s="28"/>
      <c r="HN558" s="28"/>
      <c r="HO558" s="28"/>
      <c r="HP558" s="28"/>
      <c r="HQ558" s="28"/>
      <c r="HR558" s="28"/>
      <c r="HS558" s="28"/>
      <c r="HT558" s="28"/>
      <c r="HU558" s="28"/>
      <c r="HV558" s="28"/>
      <c r="HW558" s="28"/>
      <c r="HX558" s="28"/>
      <c r="HY558" s="28"/>
      <c r="HZ558" s="28"/>
      <c r="IA558" s="28"/>
      <c r="IB558" s="28"/>
      <c r="IC558" s="28"/>
      <c r="ID558" s="28"/>
      <c r="IE558" s="28"/>
      <c r="IF558" s="28"/>
      <c r="IG558" s="28"/>
      <c r="IH558" s="28"/>
      <c r="II558" s="28"/>
      <c r="IJ558" s="28"/>
      <c r="IK558" s="28"/>
      <c r="IL558" s="28"/>
      <c r="IM558" s="28"/>
    </row>
    <row r="559" spans="1:247" ht="25.5">
      <c r="A559" s="17" t="s">
        <v>3427</v>
      </c>
      <c r="B559" s="18" t="s">
        <v>1004</v>
      </c>
      <c r="C559" s="19" t="s">
        <v>396</v>
      </c>
      <c r="D559" s="20" t="s">
        <v>3428</v>
      </c>
      <c r="E559" s="21" t="s">
        <v>3429</v>
      </c>
      <c r="F559" s="17" t="s">
        <v>369</v>
      </c>
      <c r="G559" s="22">
        <v>42900000</v>
      </c>
      <c r="H559" s="23" t="s">
        <v>913</v>
      </c>
      <c r="I559" s="22">
        <v>42996000</v>
      </c>
      <c r="J559" s="23" t="s">
        <v>3430</v>
      </c>
      <c r="K559" s="24" t="s">
        <v>2649</v>
      </c>
      <c r="L559" s="25">
        <v>45144</v>
      </c>
      <c r="M559" s="26" t="s">
        <v>3431</v>
      </c>
      <c r="N559" s="27"/>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c r="DX559" s="28"/>
      <c r="DY559" s="28"/>
      <c r="DZ559" s="28"/>
      <c r="EA559" s="28"/>
      <c r="EB559" s="28"/>
      <c r="EC559" s="28"/>
      <c r="ED559" s="28"/>
      <c r="EE559" s="28"/>
      <c r="EF559" s="28"/>
      <c r="EG559" s="28"/>
      <c r="EH559" s="28"/>
      <c r="EI559" s="28"/>
      <c r="EJ559" s="28"/>
      <c r="EK559" s="28"/>
      <c r="EL559" s="28"/>
      <c r="EM559" s="28"/>
      <c r="EN559" s="28"/>
      <c r="EO559" s="28"/>
      <c r="EP559" s="28"/>
      <c r="EQ559" s="28"/>
      <c r="ER559" s="28"/>
      <c r="ES559" s="28"/>
      <c r="ET559" s="28"/>
      <c r="EU559" s="28"/>
      <c r="EV559" s="28"/>
      <c r="EW559" s="28"/>
      <c r="EX559" s="28"/>
      <c r="EY559" s="28"/>
      <c r="EZ559" s="28"/>
      <c r="FA559" s="28"/>
      <c r="FB559" s="28"/>
      <c r="FC559" s="28"/>
      <c r="FD559" s="28"/>
      <c r="FE559" s="28"/>
      <c r="FF559" s="28"/>
      <c r="FG559" s="28"/>
      <c r="FH559" s="28"/>
      <c r="FI559" s="28"/>
      <c r="FJ559" s="28"/>
      <c r="FK559" s="28"/>
      <c r="FL559" s="28"/>
      <c r="FM559" s="28"/>
      <c r="FN559" s="28"/>
      <c r="FO559" s="28"/>
      <c r="FP559" s="28"/>
      <c r="FQ559" s="28"/>
      <c r="FR559" s="28"/>
      <c r="FS559" s="28"/>
      <c r="FT559" s="28"/>
      <c r="FU559" s="28"/>
      <c r="FV559" s="28"/>
      <c r="FW559" s="28"/>
      <c r="FX559" s="28"/>
      <c r="FY559" s="28"/>
      <c r="FZ559" s="28"/>
      <c r="GA559" s="28"/>
      <c r="GB559" s="28"/>
      <c r="GC559" s="28"/>
      <c r="GD559" s="28"/>
      <c r="GE559" s="28"/>
      <c r="GF559" s="28"/>
      <c r="GG559" s="28"/>
      <c r="GH559" s="28"/>
      <c r="GI559" s="28"/>
      <c r="GJ559" s="28"/>
      <c r="GK559" s="28"/>
      <c r="GL559" s="28"/>
      <c r="GM559" s="28"/>
      <c r="GN559" s="28"/>
      <c r="GO559" s="28"/>
      <c r="GP559" s="28"/>
      <c r="GQ559" s="28"/>
      <c r="GR559" s="28"/>
      <c r="GS559" s="28"/>
      <c r="GT559" s="28"/>
      <c r="GU559" s="28"/>
      <c r="GV559" s="28"/>
      <c r="GW559" s="28"/>
      <c r="GX559" s="28"/>
      <c r="GY559" s="28"/>
      <c r="GZ559" s="28"/>
      <c r="HA559" s="28"/>
      <c r="HB559" s="28"/>
      <c r="HC559" s="28"/>
      <c r="HD559" s="28"/>
      <c r="HE559" s="28"/>
      <c r="HF559" s="28"/>
      <c r="HG559" s="28"/>
      <c r="HH559" s="28"/>
      <c r="HI559" s="28"/>
      <c r="HJ559" s="28"/>
      <c r="HK559" s="28"/>
      <c r="HL559" s="28"/>
      <c r="HM559" s="28"/>
      <c r="HN559" s="28"/>
      <c r="HO559" s="28"/>
      <c r="HP559" s="28"/>
      <c r="HQ559" s="28"/>
      <c r="HR559" s="28"/>
      <c r="HS559" s="28"/>
      <c r="HT559" s="28"/>
      <c r="HU559" s="28"/>
      <c r="HV559" s="28"/>
      <c r="HW559" s="28"/>
      <c r="HX559" s="28"/>
      <c r="HY559" s="28"/>
      <c r="HZ559" s="28"/>
      <c r="IA559" s="28"/>
      <c r="IB559" s="28"/>
      <c r="IC559" s="28"/>
      <c r="ID559" s="28"/>
      <c r="IE559" s="28"/>
      <c r="IF559" s="28"/>
      <c r="IG559" s="28"/>
      <c r="IH559" s="28"/>
      <c r="II559" s="28"/>
      <c r="IJ559" s="28"/>
      <c r="IK559" s="28"/>
      <c r="IL559" s="28"/>
      <c r="IM559" s="28"/>
    </row>
    <row r="560" spans="1:247" ht="25.5">
      <c r="A560" s="17" t="s">
        <v>3432</v>
      </c>
      <c r="B560" s="18" t="s">
        <v>1004</v>
      </c>
      <c r="C560" s="19" t="s">
        <v>3433</v>
      </c>
      <c r="D560" s="20" t="s">
        <v>959</v>
      </c>
      <c r="E560" s="21" t="s">
        <v>960</v>
      </c>
      <c r="F560" s="17" t="s">
        <v>368</v>
      </c>
      <c r="G560" s="22" t="s">
        <v>3251</v>
      </c>
      <c r="H560" s="23" t="s">
        <v>962</v>
      </c>
      <c r="I560" s="22">
        <v>15900000</v>
      </c>
      <c r="J560" s="23" t="s">
        <v>3434</v>
      </c>
      <c r="K560" s="24"/>
      <c r="L560" s="25">
        <v>203.9</v>
      </c>
      <c r="M560" s="26"/>
      <c r="N560" s="27" t="s">
        <v>3435</v>
      </c>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c r="DX560" s="28"/>
      <c r="DY560" s="28"/>
      <c r="DZ560" s="28"/>
      <c r="EA560" s="28"/>
      <c r="EB560" s="28"/>
      <c r="EC560" s="28"/>
      <c r="ED560" s="28"/>
      <c r="EE560" s="28"/>
      <c r="EF560" s="28"/>
      <c r="EG560" s="28"/>
      <c r="EH560" s="28"/>
      <c r="EI560" s="28"/>
      <c r="EJ560" s="28"/>
      <c r="EK560" s="28"/>
      <c r="EL560" s="28"/>
      <c r="EM560" s="28"/>
      <c r="EN560" s="28"/>
      <c r="EO560" s="28"/>
      <c r="EP560" s="28"/>
      <c r="EQ560" s="28"/>
      <c r="ER560" s="28"/>
      <c r="ES560" s="28"/>
      <c r="ET560" s="28"/>
      <c r="EU560" s="28"/>
      <c r="EV560" s="28"/>
      <c r="EW560" s="28"/>
      <c r="EX560" s="28"/>
      <c r="EY560" s="28"/>
      <c r="EZ560" s="28"/>
      <c r="FA560" s="28"/>
      <c r="FB560" s="28"/>
      <c r="FC560" s="28"/>
      <c r="FD560" s="28"/>
      <c r="FE560" s="28"/>
      <c r="FF560" s="28"/>
      <c r="FG560" s="28"/>
      <c r="FH560" s="28"/>
      <c r="FI560" s="28"/>
      <c r="FJ560" s="28"/>
      <c r="FK560" s="28"/>
      <c r="FL560" s="28"/>
      <c r="FM560" s="28"/>
      <c r="FN560" s="28"/>
      <c r="FO560" s="28"/>
      <c r="FP560" s="28"/>
      <c r="FQ560" s="28"/>
      <c r="FR560" s="28"/>
      <c r="FS560" s="28"/>
      <c r="FT560" s="28"/>
      <c r="FU560" s="28"/>
      <c r="FV560" s="28"/>
      <c r="FW560" s="28"/>
      <c r="FX560" s="28"/>
      <c r="FY560" s="28"/>
      <c r="FZ560" s="28"/>
      <c r="GA560" s="28"/>
      <c r="GB560" s="28"/>
      <c r="GC560" s="28"/>
      <c r="GD560" s="28"/>
      <c r="GE560" s="28"/>
      <c r="GF560" s="28"/>
      <c r="GG560" s="28"/>
      <c r="GH560" s="28"/>
      <c r="GI560" s="28"/>
      <c r="GJ560" s="28"/>
      <c r="GK560" s="28"/>
      <c r="GL560" s="28"/>
      <c r="GM560" s="28"/>
      <c r="GN560" s="28"/>
      <c r="GO560" s="28"/>
      <c r="GP560" s="28"/>
      <c r="GQ560" s="28"/>
      <c r="GR560" s="28"/>
      <c r="GS560" s="28"/>
      <c r="GT560" s="28"/>
      <c r="GU560" s="28"/>
      <c r="GV560" s="28"/>
      <c r="GW560" s="28"/>
      <c r="GX560" s="28"/>
      <c r="GY560" s="28"/>
      <c r="GZ560" s="28"/>
      <c r="HA560" s="28"/>
      <c r="HB560" s="28"/>
      <c r="HC560" s="28"/>
      <c r="HD560" s="28"/>
      <c r="HE560" s="28"/>
      <c r="HF560" s="28"/>
      <c r="HG560" s="28"/>
      <c r="HH560" s="28"/>
      <c r="HI560" s="28"/>
      <c r="HJ560" s="28"/>
      <c r="HK560" s="28"/>
      <c r="HL560" s="28"/>
      <c r="HM560" s="28"/>
      <c r="HN560" s="28"/>
      <c r="HO560" s="28"/>
      <c r="HP560" s="28"/>
      <c r="HQ560" s="28"/>
      <c r="HR560" s="28"/>
      <c r="HS560" s="28"/>
      <c r="HT560" s="28"/>
      <c r="HU560" s="28"/>
      <c r="HV560" s="28"/>
      <c r="HW560" s="28"/>
      <c r="HX560" s="28"/>
      <c r="HY560" s="28"/>
      <c r="HZ560" s="28"/>
      <c r="IA560" s="28"/>
      <c r="IB560" s="28"/>
      <c r="IC560" s="28"/>
      <c r="ID560" s="28"/>
      <c r="IE560" s="28"/>
      <c r="IF560" s="28"/>
      <c r="IG560" s="28"/>
      <c r="IH560" s="28"/>
      <c r="II560" s="28"/>
      <c r="IJ560" s="28"/>
      <c r="IK560" s="28"/>
      <c r="IL560" s="28"/>
      <c r="IM560" s="28"/>
    </row>
    <row r="561" spans="1:247" ht="25.5">
      <c r="A561" s="17" t="s">
        <v>3436</v>
      </c>
      <c r="B561" s="18" t="s">
        <v>3437</v>
      </c>
      <c r="C561" s="19" t="s">
        <v>396</v>
      </c>
      <c r="D561" s="20" t="s">
        <v>1609</v>
      </c>
      <c r="E561" s="21" t="s">
        <v>1610</v>
      </c>
      <c r="F561" s="17" t="s">
        <v>369</v>
      </c>
      <c r="G561" s="22">
        <v>39700000</v>
      </c>
      <c r="H561" s="23" t="s">
        <v>1031</v>
      </c>
      <c r="I561" s="22" t="s">
        <v>3438</v>
      </c>
      <c r="J561" s="23" t="s">
        <v>3439</v>
      </c>
      <c r="K561" s="24" t="s">
        <v>1257</v>
      </c>
      <c r="L561" s="25">
        <v>488</v>
      </c>
      <c r="M561" s="26" t="s">
        <v>3440</v>
      </c>
      <c r="N561" s="27"/>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c r="DX561" s="28"/>
      <c r="DY561" s="28"/>
      <c r="DZ561" s="28"/>
      <c r="EA561" s="28"/>
      <c r="EB561" s="28"/>
      <c r="EC561" s="28"/>
      <c r="ED561" s="28"/>
      <c r="EE561" s="28"/>
      <c r="EF561" s="28"/>
      <c r="EG561" s="28"/>
      <c r="EH561" s="28"/>
      <c r="EI561" s="28"/>
      <c r="EJ561" s="28"/>
      <c r="EK561" s="28"/>
      <c r="EL561" s="28"/>
      <c r="EM561" s="28"/>
      <c r="EN561" s="28"/>
      <c r="EO561" s="28"/>
      <c r="EP561" s="28"/>
      <c r="EQ561" s="28"/>
      <c r="ER561" s="28"/>
      <c r="ES561" s="28"/>
      <c r="ET561" s="28"/>
      <c r="EU561" s="28"/>
      <c r="EV561" s="28"/>
      <c r="EW561" s="28"/>
      <c r="EX561" s="28"/>
      <c r="EY561" s="28"/>
      <c r="EZ561" s="28"/>
      <c r="FA561" s="28"/>
      <c r="FB561" s="28"/>
      <c r="FC561" s="28"/>
      <c r="FD561" s="28"/>
      <c r="FE561" s="28"/>
      <c r="FF561" s="28"/>
      <c r="FG561" s="28"/>
      <c r="FH561" s="28"/>
      <c r="FI561" s="28"/>
      <c r="FJ561" s="28"/>
      <c r="FK561" s="28"/>
      <c r="FL561" s="28"/>
      <c r="FM561" s="28"/>
      <c r="FN561" s="28"/>
      <c r="FO561" s="28"/>
      <c r="FP561" s="28"/>
      <c r="FQ561" s="28"/>
      <c r="FR561" s="28"/>
      <c r="FS561" s="28"/>
      <c r="FT561" s="28"/>
      <c r="FU561" s="28"/>
      <c r="FV561" s="28"/>
      <c r="FW561" s="28"/>
      <c r="FX561" s="28"/>
      <c r="FY561" s="28"/>
      <c r="FZ561" s="28"/>
      <c r="GA561" s="28"/>
      <c r="GB561" s="28"/>
      <c r="GC561" s="28"/>
      <c r="GD561" s="28"/>
      <c r="GE561" s="28"/>
      <c r="GF561" s="28"/>
      <c r="GG561" s="28"/>
      <c r="GH561" s="28"/>
      <c r="GI561" s="28"/>
      <c r="GJ561" s="28"/>
      <c r="GK561" s="28"/>
      <c r="GL561" s="28"/>
      <c r="GM561" s="28"/>
      <c r="GN561" s="28"/>
      <c r="GO561" s="28"/>
      <c r="GP561" s="28"/>
      <c r="GQ561" s="28"/>
      <c r="GR561" s="28"/>
      <c r="GS561" s="28"/>
      <c r="GT561" s="28"/>
      <c r="GU561" s="28"/>
      <c r="GV561" s="28"/>
      <c r="GW561" s="28"/>
      <c r="GX561" s="28"/>
      <c r="GY561" s="28"/>
      <c r="GZ561" s="28"/>
      <c r="HA561" s="28"/>
      <c r="HB561" s="28"/>
      <c r="HC561" s="28"/>
      <c r="HD561" s="28"/>
      <c r="HE561" s="28"/>
      <c r="HF561" s="28"/>
      <c r="HG561" s="28"/>
      <c r="HH561" s="28"/>
      <c r="HI561" s="28"/>
      <c r="HJ561" s="28"/>
      <c r="HK561" s="28"/>
      <c r="HL561" s="28"/>
      <c r="HM561" s="28"/>
      <c r="HN561" s="28"/>
      <c r="HO561" s="28"/>
      <c r="HP561" s="28"/>
      <c r="HQ561" s="28"/>
      <c r="HR561" s="28"/>
      <c r="HS561" s="28"/>
      <c r="HT561" s="28"/>
      <c r="HU561" s="28"/>
      <c r="HV561" s="28"/>
      <c r="HW561" s="28"/>
      <c r="HX561" s="28"/>
      <c r="HY561" s="28"/>
      <c r="HZ561" s="28"/>
      <c r="IA561" s="28"/>
      <c r="IB561" s="28"/>
      <c r="IC561" s="28"/>
      <c r="ID561" s="28"/>
      <c r="IE561" s="28"/>
      <c r="IF561" s="28"/>
      <c r="IG561" s="28"/>
      <c r="IH561" s="28"/>
      <c r="II561" s="28"/>
      <c r="IJ561" s="28"/>
      <c r="IK561" s="28"/>
      <c r="IL561" s="28"/>
      <c r="IM561" s="28"/>
    </row>
    <row r="562" spans="1:247" ht="38.25">
      <c r="A562" s="17" t="s">
        <v>3441</v>
      </c>
      <c r="B562" s="18" t="s">
        <v>3437</v>
      </c>
      <c r="C562" s="19" t="s">
        <v>452</v>
      </c>
      <c r="D562" s="20" t="s">
        <v>391</v>
      </c>
      <c r="E562" s="21" t="s">
        <v>392</v>
      </c>
      <c r="F562" s="17" t="s">
        <v>388</v>
      </c>
      <c r="G562" s="22">
        <v>45200000</v>
      </c>
      <c r="H562" s="23" t="s">
        <v>1005</v>
      </c>
      <c r="I562" s="22" t="s">
        <v>3214</v>
      </c>
      <c r="J562" s="23" t="s">
        <v>3442</v>
      </c>
      <c r="K562" s="24"/>
      <c r="L562" s="25">
        <v>442906.22</v>
      </c>
      <c r="M562" s="26" t="s">
        <v>3443</v>
      </c>
      <c r="N562" s="27"/>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c r="EP562" s="28"/>
      <c r="EQ562" s="28"/>
      <c r="ER562" s="28"/>
      <c r="ES562" s="28"/>
      <c r="ET562" s="28"/>
      <c r="EU562" s="28"/>
      <c r="EV562" s="28"/>
      <c r="EW562" s="28"/>
      <c r="EX562" s="28"/>
      <c r="EY562" s="28"/>
      <c r="EZ562" s="28"/>
      <c r="FA562" s="28"/>
      <c r="FB562" s="28"/>
      <c r="FC562" s="28"/>
      <c r="FD562" s="28"/>
      <c r="FE562" s="28"/>
      <c r="FF562" s="28"/>
      <c r="FG562" s="28"/>
      <c r="FH562" s="28"/>
      <c r="FI562" s="28"/>
      <c r="FJ562" s="28"/>
      <c r="FK562" s="28"/>
      <c r="FL562" s="28"/>
      <c r="FM562" s="28"/>
      <c r="FN562" s="28"/>
      <c r="FO562" s="28"/>
      <c r="FP562" s="28"/>
      <c r="FQ562" s="28"/>
      <c r="FR562" s="28"/>
      <c r="FS562" s="28"/>
      <c r="FT562" s="28"/>
      <c r="FU562" s="28"/>
      <c r="FV562" s="28"/>
      <c r="FW562" s="28"/>
      <c r="FX562" s="28"/>
      <c r="FY562" s="28"/>
      <c r="FZ562" s="28"/>
      <c r="GA562" s="28"/>
      <c r="GB562" s="28"/>
      <c r="GC562" s="28"/>
      <c r="GD562" s="28"/>
      <c r="GE562" s="28"/>
      <c r="GF562" s="28"/>
      <c r="GG562" s="28"/>
      <c r="GH562" s="28"/>
      <c r="GI562" s="28"/>
      <c r="GJ562" s="28"/>
      <c r="GK562" s="28"/>
      <c r="GL562" s="28"/>
      <c r="GM562" s="28"/>
      <c r="GN562" s="28"/>
      <c r="GO562" s="28"/>
      <c r="GP562" s="28"/>
      <c r="GQ562" s="28"/>
      <c r="GR562" s="28"/>
      <c r="GS562" s="28"/>
      <c r="GT562" s="28"/>
      <c r="GU562" s="28"/>
      <c r="GV562" s="28"/>
      <c r="GW562" s="28"/>
      <c r="GX562" s="28"/>
      <c r="GY562" s="28"/>
      <c r="GZ562" s="28"/>
      <c r="HA562" s="28"/>
      <c r="HB562" s="28"/>
      <c r="HC562" s="28"/>
      <c r="HD562" s="28"/>
      <c r="HE562" s="28"/>
      <c r="HF562" s="28"/>
      <c r="HG562" s="28"/>
      <c r="HH562" s="28"/>
      <c r="HI562" s="28"/>
      <c r="HJ562" s="28"/>
      <c r="HK562" s="28"/>
      <c r="HL562" s="28"/>
      <c r="HM562" s="28"/>
      <c r="HN562" s="28"/>
      <c r="HO562" s="28"/>
      <c r="HP562" s="28"/>
      <c r="HQ562" s="28"/>
      <c r="HR562" s="28"/>
      <c r="HS562" s="28"/>
      <c r="HT562" s="28"/>
      <c r="HU562" s="28"/>
      <c r="HV562" s="28"/>
      <c r="HW562" s="28"/>
      <c r="HX562" s="28"/>
      <c r="HY562" s="28"/>
      <c r="HZ562" s="28"/>
      <c r="IA562" s="28"/>
      <c r="IB562" s="28"/>
      <c r="IC562" s="28"/>
      <c r="ID562" s="28"/>
      <c r="IE562" s="28"/>
      <c r="IF562" s="28"/>
      <c r="IG562" s="28"/>
      <c r="IH562" s="28"/>
      <c r="II562" s="28"/>
      <c r="IJ562" s="28"/>
      <c r="IK562" s="28"/>
      <c r="IL562" s="28"/>
      <c r="IM562" s="28"/>
    </row>
    <row r="563" spans="1:247" ht="25.5">
      <c r="A563" s="17" t="s">
        <v>3444</v>
      </c>
      <c r="B563" s="18" t="s">
        <v>3437</v>
      </c>
      <c r="C563" s="19" t="s">
        <v>2797</v>
      </c>
      <c r="D563" s="20" t="s">
        <v>3445</v>
      </c>
      <c r="E563" s="21" t="s">
        <v>706</v>
      </c>
      <c r="F563" s="17" t="s">
        <v>368</v>
      </c>
      <c r="G563" s="22" t="s">
        <v>707</v>
      </c>
      <c r="H563" s="23" t="s">
        <v>708</v>
      </c>
      <c r="I563" s="22">
        <v>18530000</v>
      </c>
      <c r="J563" s="23" t="s">
        <v>3446</v>
      </c>
      <c r="K563" s="24"/>
      <c r="L563" s="25">
        <v>195</v>
      </c>
      <c r="M563" s="26"/>
      <c r="N563" s="27" t="s">
        <v>3447</v>
      </c>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c r="EP563" s="28"/>
      <c r="EQ563" s="28"/>
      <c r="ER563" s="28"/>
      <c r="ES563" s="28"/>
      <c r="ET563" s="28"/>
      <c r="EU563" s="28"/>
      <c r="EV563" s="28"/>
      <c r="EW563" s="28"/>
      <c r="EX563" s="28"/>
      <c r="EY563" s="28"/>
      <c r="EZ563" s="28"/>
      <c r="FA563" s="28"/>
      <c r="FB563" s="28"/>
      <c r="FC563" s="28"/>
      <c r="FD563" s="28"/>
      <c r="FE563" s="28"/>
      <c r="FF563" s="28"/>
      <c r="FG563" s="28"/>
      <c r="FH563" s="28"/>
      <c r="FI563" s="28"/>
      <c r="FJ563" s="28"/>
      <c r="FK563" s="28"/>
      <c r="FL563" s="28"/>
      <c r="FM563" s="28"/>
      <c r="FN563" s="28"/>
      <c r="FO563" s="28"/>
      <c r="FP563" s="28"/>
      <c r="FQ563" s="28"/>
      <c r="FR563" s="28"/>
      <c r="FS563" s="28"/>
      <c r="FT563" s="28"/>
      <c r="FU563" s="28"/>
      <c r="FV563" s="28"/>
      <c r="FW563" s="28"/>
      <c r="FX563" s="28"/>
      <c r="FY563" s="28"/>
      <c r="FZ563" s="28"/>
      <c r="GA563" s="28"/>
      <c r="GB563" s="28"/>
      <c r="GC563" s="28"/>
      <c r="GD563" s="28"/>
      <c r="GE563" s="28"/>
      <c r="GF563" s="28"/>
      <c r="GG563" s="28"/>
      <c r="GH563" s="28"/>
      <c r="GI563" s="28"/>
      <c r="GJ563" s="28"/>
      <c r="GK563" s="28"/>
      <c r="GL563" s="28"/>
      <c r="GM563" s="28"/>
      <c r="GN563" s="28"/>
      <c r="GO563" s="28"/>
      <c r="GP563" s="28"/>
      <c r="GQ563" s="28"/>
      <c r="GR563" s="28"/>
      <c r="GS563" s="28"/>
      <c r="GT563" s="28"/>
      <c r="GU563" s="28"/>
      <c r="GV563" s="28"/>
      <c r="GW563" s="28"/>
      <c r="GX563" s="28"/>
      <c r="GY563" s="28"/>
      <c r="GZ563" s="28"/>
      <c r="HA563" s="28"/>
      <c r="HB563" s="28"/>
      <c r="HC563" s="28"/>
      <c r="HD563" s="28"/>
      <c r="HE563" s="28"/>
      <c r="HF563" s="28"/>
      <c r="HG563" s="28"/>
      <c r="HH563" s="28"/>
      <c r="HI563" s="28"/>
      <c r="HJ563" s="28"/>
      <c r="HK563" s="28"/>
      <c r="HL563" s="28"/>
      <c r="HM563" s="28"/>
      <c r="HN563" s="28"/>
      <c r="HO563" s="28"/>
      <c r="HP563" s="28"/>
      <c r="HQ563" s="28"/>
      <c r="HR563" s="28"/>
      <c r="HS563" s="28"/>
      <c r="HT563" s="28"/>
      <c r="HU563" s="28"/>
      <c r="HV563" s="28"/>
      <c r="HW563" s="28"/>
      <c r="HX563" s="28"/>
      <c r="HY563" s="28"/>
      <c r="HZ563" s="28"/>
      <c r="IA563" s="28"/>
      <c r="IB563" s="28"/>
      <c r="IC563" s="28"/>
      <c r="ID563" s="28"/>
      <c r="IE563" s="28"/>
      <c r="IF563" s="28"/>
      <c r="IG563" s="28"/>
      <c r="IH563" s="28"/>
      <c r="II563" s="28"/>
      <c r="IJ563" s="28"/>
      <c r="IK563" s="28"/>
      <c r="IL563" s="28"/>
      <c r="IM563" s="28"/>
    </row>
    <row r="564" spans="1:247" ht="25.5">
      <c r="A564" s="17" t="s">
        <v>3448</v>
      </c>
      <c r="B564" s="18" t="s">
        <v>3437</v>
      </c>
      <c r="C564" s="19" t="s">
        <v>396</v>
      </c>
      <c r="D564" s="20" t="s">
        <v>3449</v>
      </c>
      <c r="E564" s="21" t="s">
        <v>1540</v>
      </c>
      <c r="F564" s="17" t="s">
        <v>368</v>
      </c>
      <c r="G564" s="22">
        <v>55500000</v>
      </c>
      <c r="H564" s="23" t="s">
        <v>1232</v>
      </c>
      <c r="I564" s="22">
        <v>55500000</v>
      </c>
      <c r="J564" s="23" t="s">
        <v>3450</v>
      </c>
      <c r="K564" s="24"/>
      <c r="L564" s="25">
        <v>1883</v>
      </c>
      <c r="M564" s="26"/>
      <c r="N564" s="27" t="s">
        <v>3451</v>
      </c>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c r="EP564" s="28"/>
      <c r="EQ564" s="28"/>
      <c r="ER564" s="28"/>
      <c r="ES564" s="28"/>
      <c r="ET564" s="28"/>
      <c r="EU564" s="28"/>
      <c r="EV564" s="28"/>
      <c r="EW564" s="28"/>
      <c r="EX564" s="28"/>
      <c r="EY564" s="28"/>
      <c r="EZ564" s="28"/>
      <c r="FA564" s="28"/>
      <c r="FB564" s="28"/>
      <c r="FC564" s="28"/>
      <c r="FD564" s="28"/>
      <c r="FE564" s="28"/>
      <c r="FF564" s="28"/>
      <c r="FG564" s="28"/>
      <c r="FH564" s="28"/>
      <c r="FI564" s="28"/>
      <c r="FJ564" s="28"/>
      <c r="FK564" s="28"/>
      <c r="FL564" s="28"/>
      <c r="FM564" s="28"/>
      <c r="FN564" s="28"/>
      <c r="FO564" s="28"/>
      <c r="FP564" s="28"/>
      <c r="FQ564" s="28"/>
      <c r="FR564" s="28"/>
      <c r="FS564" s="28"/>
      <c r="FT564" s="28"/>
      <c r="FU564" s="28"/>
      <c r="FV564" s="28"/>
      <c r="FW564" s="28"/>
      <c r="FX564" s="28"/>
      <c r="FY564" s="28"/>
      <c r="FZ564" s="28"/>
      <c r="GA564" s="28"/>
      <c r="GB564" s="28"/>
      <c r="GC564" s="28"/>
      <c r="GD564" s="28"/>
      <c r="GE564" s="28"/>
      <c r="GF564" s="28"/>
      <c r="GG564" s="28"/>
      <c r="GH564" s="28"/>
      <c r="GI564" s="28"/>
      <c r="GJ564" s="28"/>
      <c r="GK564" s="28"/>
      <c r="GL564" s="28"/>
      <c r="GM564" s="28"/>
      <c r="GN564" s="28"/>
      <c r="GO564" s="28"/>
      <c r="GP564" s="28"/>
      <c r="GQ564" s="28"/>
      <c r="GR564" s="28"/>
      <c r="GS564" s="28"/>
      <c r="GT564" s="28"/>
      <c r="GU564" s="28"/>
      <c r="GV564" s="28"/>
      <c r="GW564" s="28"/>
      <c r="GX564" s="28"/>
      <c r="GY564" s="28"/>
      <c r="GZ564" s="28"/>
      <c r="HA564" s="28"/>
      <c r="HB564" s="28"/>
      <c r="HC564" s="28"/>
      <c r="HD564" s="28"/>
      <c r="HE564" s="28"/>
      <c r="HF564" s="28"/>
      <c r="HG564" s="28"/>
      <c r="HH564" s="28"/>
      <c r="HI564" s="28"/>
      <c r="HJ564" s="28"/>
      <c r="HK564" s="28"/>
      <c r="HL564" s="28"/>
      <c r="HM564" s="28"/>
      <c r="HN564" s="28"/>
      <c r="HO564" s="28"/>
      <c r="HP564" s="28"/>
      <c r="HQ564" s="28"/>
      <c r="HR564" s="28"/>
      <c r="HS564" s="28"/>
      <c r="HT564" s="28"/>
      <c r="HU564" s="28"/>
      <c r="HV564" s="28"/>
      <c r="HW564" s="28"/>
      <c r="HX564" s="28"/>
      <c r="HY564" s="28"/>
      <c r="HZ564" s="28"/>
      <c r="IA564" s="28"/>
      <c r="IB564" s="28"/>
      <c r="IC564" s="28"/>
      <c r="ID564" s="28"/>
      <c r="IE564" s="28"/>
      <c r="IF564" s="28"/>
      <c r="IG564" s="28"/>
      <c r="IH564" s="28"/>
      <c r="II564" s="28"/>
      <c r="IJ564" s="28"/>
      <c r="IK564" s="28"/>
      <c r="IL564" s="28"/>
      <c r="IM564" s="28"/>
    </row>
    <row r="565" spans="1:247" ht="25.5">
      <c r="A565" s="17" t="s">
        <v>3452</v>
      </c>
      <c r="B565" s="18" t="s">
        <v>3453</v>
      </c>
      <c r="C565" s="19" t="s">
        <v>390</v>
      </c>
      <c r="D565" s="20" t="s">
        <v>3236</v>
      </c>
      <c r="E565" s="21" t="s">
        <v>3237</v>
      </c>
      <c r="F565" s="17" t="s">
        <v>368</v>
      </c>
      <c r="G565" s="22" t="s">
        <v>707</v>
      </c>
      <c r="H565" s="23" t="s">
        <v>708</v>
      </c>
      <c r="I565" s="22">
        <v>18530000</v>
      </c>
      <c r="J565" s="23" t="s">
        <v>3238</v>
      </c>
      <c r="K565" s="24"/>
      <c r="L565" s="25">
        <v>1710</v>
      </c>
      <c r="M565" s="26"/>
      <c r="N565" s="27" t="s">
        <v>3454</v>
      </c>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c r="EP565" s="28"/>
      <c r="EQ565" s="28"/>
      <c r="ER565" s="28"/>
      <c r="ES565" s="28"/>
      <c r="ET565" s="28"/>
      <c r="EU565" s="28"/>
      <c r="EV565" s="28"/>
      <c r="EW565" s="28"/>
      <c r="EX565" s="28"/>
      <c r="EY565" s="28"/>
      <c r="EZ565" s="28"/>
      <c r="FA565" s="28"/>
      <c r="FB565" s="28"/>
      <c r="FC565" s="28"/>
      <c r="FD565" s="28"/>
      <c r="FE565" s="28"/>
      <c r="FF565" s="28"/>
      <c r="FG565" s="28"/>
      <c r="FH565" s="28"/>
      <c r="FI565" s="28"/>
      <c r="FJ565" s="28"/>
      <c r="FK565" s="28"/>
      <c r="FL565" s="28"/>
      <c r="FM565" s="28"/>
      <c r="FN565" s="28"/>
      <c r="FO565" s="28"/>
      <c r="FP565" s="28"/>
      <c r="FQ565" s="28"/>
      <c r="FR565" s="28"/>
      <c r="FS565" s="28"/>
      <c r="FT565" s="28"/>
      <c r="FU565" s="28"/>
      <c r="FV565" s="28"/>
      <c r="FW565" s="28"/>
      <c r="FX565" s="28"/>
      <c r="FY565" s="28"/>
      <c r="FZ565" s="28"/>
      <c r="GA565" s="28"/>
      <c r="GB565" s="28"/>
      <c r="GC565" s="28"/>
      <c r="GD565" s="28"/>
      <c r="GE565" s="28"/>
      <c r="GF565" s="28"/>
      <c r="GG565" s="28"/>
      <c r="GH565" s="28"/>
      <c r="GI565" s="28"/>
      <c r="GJ565" s="28"/>
      <c r="GK565" s="28"/>
      <c r="GL565" s="28"/>
      <c r="GM565" s="28"/>
      <c r="GN565" s="28"/>
      <c r="GO565" s="28"/>
      <c r="GP565" s="28"/>
      <c r="GQ565" s="28"/>
      <c r="GR565" s="28"/>
      <c r="GS565" s="28"/>
      <c r="GT565" s="28"/>
      <c r="GU565" s="28"/>
      <c r="GV565" s="28"/>
      <c r="GW565" s="28"/>
      <c r="GX565" s="28"/>
      <c r="GY565" s="28"/>
      <c r="GZ565" s="28"/>
      <c r="HA565" s="28"/>
      <c r="HB565" s="28"/>
      <c r="HC565" s="28"/>
      <c r="HD565" s="28"/>
      <c r="HE565" s="28"/>
      <c r="HF565" s="28"/>
      <c r="HG565" s="28"/>
      <c r="HH565" s="28"/>
      <c r="HI565" s="28"/>
      <c r="HJ565" s="28"/>
      <c r="HK565" s="28"/>
      <c r="HL565" s="28"/>
      <c r="HM565" s="28"/>
      <c r="HN565" s="28"/>
      <c r="HO565" s="28"/>
      <c r="HP565" s="28"/>
      <c r="HQ565" s="28"/>
      <c r="HR565" s="28"/>
      <c r="HS565" s="28"/>
      <c r="HT565" s="28"/>
      <c r="HU565" s="28"/>
      <c r="HV565" s="28"/>
      <c r="HW565" s="28"/>
      <c r="HX565" s="28"/>
      <c r="HY565" s="28"/>
      <c r="HZ565" s="28"/>
      <c r="IA565" s="28"/>
      <c r="IB565" s="28"/>
      <c r="IC565" s="28"/>
      <c r="ID565" s="28"/>
      <c r="IE565" s="28"/>
      <c r="IF565" s="28"/>
      <c r="IG565" s="28"/>
      <c r="IH565" s="28"/>
      <c r="II565" s="28"/>
      <c r="IJ565" s="28"/>
      <c r="IK565" s="28"/>
      <c r="IL565" s="28"/>
      <c r="IM565" s="28"/>
    </row>
    <row r="566" spans="1:247" ht="25.5">
      <c r="A566" s="17" t="s">
        <v>3455</v>
      </c>
      <c r="B566" s="18" t="s">
        <v>3453</v>
      </c>
      <c r="C566" s="19" t="s">
        <v>396</v>
      </c>
      <c r="D566" s="20" t="s">
        <v>1137</v>
      </c>
      <c r="E566" s="21" t="s">
        <v>1138</v>
      </c>
      <c r="F566" s="17" t="s">
        <v>369</v>
      </c>
      <c r="G566" s="22">
        <v>42900000</v>
      </c>
      <c r="H566" s="23" t="s">
        <v>913</v>
      </c>
      <c r="I566" s="22" t="s">
        <v>3456</v>
      </c>
      <c r="J566" s="23" t="s">
        <v>3457</v>
      </c>
      <c r="K566" s="24" t="s">
        <v>2331</v>
      </c>
      <c r="L566" s="25">
        <v>83010</v>
      </c>
      <c r="M566" s="26" t="s">
        <v>3458</v>
      </c>
      <c r="N566" s="27"/>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8"/>
      <c r="FJ566" s="28"/>
      <c r="FK566" s="28"/>
      <c r="FL566" s="28"/>
      <c r="FM566" s="28"/>
      <c r="FN566" s="28"/>
      <c r="FO566" s="28"/>
      <c r="FP566" s="28"/>
      <c r="FQ566" s="28"/>
      <c r="FR566" s="28"/>
      <c r="FS566" s="28"/>
      <c r="FT566" s="28"/>
      <c r="FU566" s="28"/>
      <c r="FV566" s="28"/>
      <c r="FW566" s="28"/>
      <c r="FX566" s="28"/>
      <c r="FY566" s="28"/>
      <c r="FZ566" s="28"/>
      <c r="GA566" s="28"/>
      <c r="GB566" s="28"/>
      <c r="GC566" s="28"/>
      <c r="GD566" s="28"/>
      <c r="GE566" s="28"/>
      <c r="GF566" s="28"/>
      <c r="GG566" s="28"/>
      <c r="GH566" s="28"/>
      <c r="GI566" s="28"/>
      <c r="GJ566" s="28"/>
      <c r="GK566" s="28"/>
      <c r="GL566" s="28"/>
      <c r="GM566" s="28"/>
      <c r="GN566" s="28"/>
      <c r="GO566" s="28"/>
      <c r="GP566" s="28"/>
      <c r="GQ566" s="28"/>
      <c r="GR566" s="28"/>
      <c r="GS566" s="28"/>
      <c r="GT566" s="28"/>
      <c r="GU566" s="28"/>
      <c r="GV566" s="28"/>
      <c r="GW566" s="28"/>
      <c r="GX566" s="28"/>
      <c r="GY566" s="28"/>
      <c r="GZ566" s="28"/>
      <c r="HA566" s="28"/>
      <c r="HB566" s="28"/>
      <c r="HC566" s="28"/>
      <c r="HD566" s="28"/>
      <c r="HE566" s="28"/>
      <c r="HF566" s="28"/>
      <c r="HG566" s="28"/>
      <c r="HH566" s="28"/>
      <c r="HI566" s="28"/>
      <c r="HJ566" s="28"/>
      <c r="HK566" s="28"/>
      <c r="HL566" s="28"/>
      <c r="HM566" s="28"/>
      <c r="HN566" s="28"/>
      <c r="HO566" s="28"/>
      <c r="HP566" s="28"/>
      <c r="HQ566" s="28"/>
      <c r="HR566" s="28"/>
      <c r="HS566" s="28"/>
      <c r="HT566" s="28"/>
      <c r="HU566" s="28"/>
      <c r="HV566" s="28"/>
      <c r="HW566" s="28"/>
      <c r="HX566" s="28"/>
      <c r="HY566" s="28"/>
      <c r="HZ566" s="28"/>
      <c r="IA566" s="28"/>
      <c r="IB566" s="28"/>
      <c r="IC566" s="28"/>
      <c r="ID566" s="28"/>
      <c r="IE566" s="28"/>
      <c r="IF566" s="28"/>
      <c r="IG566" s="28"/>
      <c r="IH566" s="28"/>
      <c r="II566" s="28"/>
      <c r="IJ566" s="28"/>
      <c r="IK566" s="28"/>
      <c r="IL566" s="28"/>
      <c r="IM566" s="28"/>
    </row>
    <row r="567" spans="1:247" ht="38.25">
      <c r="A567" s="17" t="s">
        <v>3459</v>
      </c>
      <c r="B567" s="18" t="s">
        <v>3453</v>
      </c>
      <c r="C567" s="19" t="s">
        <v>396</v>
      </c>
      <c r="D567" s="20" t="s">
        <v>3460</v>
      </c>
      <c r="E567" s="21" t="s">
        <v>1788</v>
      </c>
      <c r="F567" s="17" t="s">
        <v>369</v>
      </c>
      <c r="G567" s="22" t="s">
        <v>3313</v>
      </c>
      <c r="H567" s="23" t="s">
        <v>943</v>
      </c>
      <c r="I567" s="22" t="s">
        <v>3461</v>
      </c>
      <c r="J567" s="23" t="s">
        <v>3462</v>
      </c>
      <c r="K567" s="24"/>
      <c r="L567" s="25">
        <v>1500</v>
      </c>
      <c r="M567" s="26" t="s">
        <v>3463</v>
      </c>
      <c r="N567" s="27"/>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c r="DX567" s="28"/>
      <c r="DY567" s="28"/>
      <c r="DZ567" s="28"/>
      <c r="EA567" s="28"/>
      <c r="EB567" s="28"/>
      <c r="EC567" s="28"/>
      <c r="ED567" s="28"/>
      <c r="EE567" s="28"/>
      <c r="EF567" s="28"/>
      <c r="EG567" s="28"/>
      <c r="EH567" s="28"/>
      <c r="EI567" s="28"/>
      <c r="EJ567" s="28"/>
      <c r="EK567" s="28"/>
      <c r="EL567" s="28"/>
      <c r="EM567" s="28"/>
      <c r="EN567" s="28"/>
      <c r="EO567" s="28"/>
      <c r="EP567" s="28"/>
      <c r="EQ567" s="28"/>
      <c r="ER567" s="28"/>
      <c r="ES567" s="28"/>
      <c r="ET567" s="28"/>
      <c r="EU567" s="28"/>
      <c r="EV567" s="28"/>
      <c r="EW567" s="28"/>
      <c r="EX567" s="28"/>
      <c r="EY567" s="28"/>
      <c r="EZ567" s="28"/>
      <c r="FA567" s="28"/>
      <c r="FB567" s="28"/>
      <c r="FC567" s="28"/>
      <c r="FD567" s="28"/>
      <c r="FE567" s="28"/>
      <c r="FF567" s="28"/>
      <c r="FG567" s="28"/>
      <c r="FH567" s="28"/>
      <c r="FI567" s="28"/>
      <c r="FJ567" s="28"/>
      <c r="FK567" s="28"/>
      <c r="FL567" s="28"/>
      <c r="FM567" s="28"/>
      <c r="FN567" s="28"/>
      <c r="FO567" s="28"/>
      <c r="FP567" s="28"/>
      <c r="FQ567" s="28"/>
      <c r="FR567" s="28"/>
      <c r="FS567" s="28"/>
      <c r="FT567" s="28"/>
      <c r="FU567" s="28"/>
      <c r="FV567" s="28"/>
      <c r="FW567" s="28"/>
      <c r="FX567" s="28"/>
      <c r="FY567" s="28"/>
      <c r="FZ567" s="28"/>
      <c r="GA567" s="28"/>
      <c r="GB567" s="28"/>
      <c r="GC567" s="28"/>
      <c r="GD567" s="28"/>
      <c r="GE567" s="28"/>
      <c r="GF567" s="28"/>
      <c r="GG567" s="28"/>
      <c r="GH567" s="28"/>
      <c r="GI567" s="28"/>
      <c r="GJ567" s="28"/>
      <c r="GK567" s="28"/>
      <c r="GL567" s="28"/>
      <c r="GM567" s="28"/>
      <c r="GN567" s="28"/>
      <c r="GO567" s="28"/>
      <c r="GP567" s="28"/>
      <c r="GQ567" s="28"/>
      <c r="GR567" s="28"/>
      <c r="GS567" s="28"/>
      <c r="GT567" s="28"/>
      <c r="GU567" s="28"/>
      <c r="GV567" s="28"/>
      <c r="GW567" s="28"/>
      <c r="GX567" s="28"/>
      <c r="GY567" s="28"/>
      <c r="GZ567" s="28"/>
      <c r="HA567" s="28"/>
      <c r="HB567" s="28"/>
      <c r="HC567" s="28"/>
      <c r="HD567" s="28"/>
      <c r="HE567" s="28"/>
      <c r="HF567" s="28"/>
      <c r="HG567" s="28"/>
      <c r="HH567" s="28"/>
      <c r="HI567" s="28"/>
      <c r="HJ567" s="28"/>
      <c r="HK567" s="28"/>
      <c r="HL567" s="28"/>
      <c r="HM567" s="28"/>
      <c r="HN567" s="28"/>
      <c r="HO567" s="28"/>
      <c r="HP567" s="28"/>
      <c r="HQ567" s="28"/>
      <c r="HR567" s="28"/>
      <c r="HS567" s="28"/>
      <c r="HT567" s="28"/>
      <c r="HU567" s="28"/>
      <c r="HV567" s="28"/>
      <c r="HW567" s="28"/>
      <c r="HX567" s="28"/>
      <c r="HY567" s="28"/>
      <c r="HZ567" s="28"/>
      <c r="IA567" s="28"/>
      <c r="IB567" s="28"/>
      <c r="IC567" s="28"/>
      <c r="ID567" s="28"/>
      <c r="IE567" s="28"/>
      <c r="IF567" s="28"/>
      <c r="IG567" s="28"/>
      <c r="IH567" s="28"/>
      <c r="II567" s="28"/>
      <c r="IJ567" s="28"/>
      <c r="IK567" s="28"/>
      <c r="IL567" s="28"/>
      <c r="IM567" s="28"/>
    </row>
    <row r="568" spans="1:247" ht="51">
      <c r="A568" s="17" t="s">
        <v>3464</v>
      </c>
      <c r="B568" s="18" t="s">
        <v>3453</v>
      </c>
      <c r="C568" s="19" t="s">
        <v>396</v>
      </c>
      <c r="D568" s="20" t="s">
        <v>1061</v>
      </c>
      <c r="E568" s="21" t="s">
        <v>1062</v>
      </c>
      <c r="F568" s="17" t="s">
        <v>368</v>
      </c>
      <c r="G568" s="22" t="s">
        <v>942</v>
      </c>
      <c r="H568" s="23" t="s">
        <v>943</v>
      </c>
      <c r="I568" s="22">
        <v>80530000</v>
      </c>
      <c r="J568" s="23" t="s">
        <v>3465</v>
      </c>
      <c r="K568" s="24"/>
      <c r="L568" s="25">
        <v>8165</v>
      </c>
      <c r="M568" s="26"/>
      <c r="N568" s="27" t="s">
        <v>3466</v>
      </c>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c r="DX568" s="28"/>
      <c r="DY568" s="28"/>
      <c r="DZ568" s="28"/>
      <c r="EA568" s="28"/>
      <c r="EB568" s="28"/>
      <c r="EC568" s="28"/>
      <c r="ED568" s="28"/>
      <c r="EE568" s="28"/>
      <c r="EF568" s="28"/>
      <c r="EG568" s="28"/>
      <c r="EH568" s="28"/>
      <c r="EI568" s="28"/>
      <c r="EJ568" s="28"/>
      <c r="EK568" s="28"/>
      <c r="EL568" s="28"/>
      <c r="EM568" s="28"/>
      <c r="EN568" s="28"/>
      <c r="EO568" s="28"/>
      <c r="EP568" s="28"/>
      <c r="EQ568" s="28"/>
      <c r="ER568" s="28"/>
      <c r="ES568" s="28"/>
      <c r="ET568" s="28"/>
      <c r="EU568" s="28"/>
      <c r="EV568" s="28"/>
      <c r="EW568" s="28"/>
      <c r="EX568" s="28"/>
      <c r="EY568" s="28"/>
      <c r="EZ568" s="28"/>
      <c r="FA568" s="28"/>
      <c r="FB568" s="28"/>
      <c r="FC568" s="28"/>
      <c r="FD568" s="28"/>
      <c r="FE568" s="28"/>
      <c r="FF568" s="28"/>
      <c r="FG568" s="28"/>
      <c r="FH568" s="28"/>
      <c r="FI568" s="28"/>
      <c r="FJ568" s="28"/>
      <c r="FK568" s="28"/>
      <c r="FL568" s="28"/>
      <c r="FM568" s="28"/>
      <c r="FN568" s="28"/>
      <c r="FO568" s="28"/>
      <c r="FP568" s="28"/>
      <c r="FQ568" s="28"/>
      <c r="FR568" s="28"/>
      <c r="FS568" s="28"/>
      <c r="FT568" s="28"/>
      <c r="FU568" s="28"/>
      <c r="FV568" s="28"/>
      <c r="FW568" s="28"/>
      <c r="FX568" s="28"/>
      <c r="FY568" s="28"/>
      <c r="FZ568" s="28"/>
      <c r="GA568" s="28"/>
      <c r="GB568" s="28"/>
      <c r="GC568" s="28"/>
      <c r="GD568" s="28"/>
      <c r="GE568" s="28"/>
      <c r="GF568" s="28"/>
      <c r="GG568" s="28"/>
      <c r="GH568" s="28"/>
      <c r="GI568" s="28"/>
      <c r="GJ568" s="28"/>
      <c r="GK568" s="28"/>
      <c r="GL568" s="28"/>
      <c r="GM568" s="28"/>
      <c r="GN568" s="28"/>
      <c r="GO568" s="28"/>
      <c r="GP568" s="28"/>
      <c r="GQ568" s="28"/>
      <c r="GR568" s="28"/>
      <c r="GS568" s="28"/>
      <c r="GT568" s="28"/>
      <c r="GU568" s="28"/>
      <c r="GV568" s="28"/>
      <c r="GW568" s="28"/>
      <c r="GX568" s="28"/>
      <c r="GY568" s="28"/>
      <c r="GZ568" s="28"/>
      <c r="HA568" s="28"/>
      <c r="HB568" s="28"/>
      <c r="HC568" s="28"/>
      <c r="HD568" s="28"/>
      <c r="HE568" s="28"/>
      <c r="HF568" s="28"/>
      <c r="HG568" s="28"/>
      <c r="HH568" s="28"/>
      <c r="HI568" s="28"/>
      <c r="HJ568" s="28"/>
      <c r="HK568" s="28"/>
      <c r="HL568" s="28"/>
      <c r="HM568" s="28"/>
      <c r="HN568" s="28"/>
      <c r="HO568" s="28"/>
      <c r="HP568" s="28"/>
      <c r="HQ568" s="28"/>
      <c r="HR568" s="28"/>
      <c r="HS568" s="28"/>
      <c r="HT568" s="28"/>
      <c r="HU568" s="28"/>
      <c r="HV568" s="28"/>
      <c r="HW568" s="28"/>
      <c r="HX568" s="28"/>
      <c r="HY568" s="28"/>
      <c r="HZ568" s="28"/>
      <c r="IA568" s="28"/>
      <c r="IB568" s="28"/>
      <c r="IC568" s="28"/>
      <c r="ID568" s="28"/>
      <c r="IE568" s="28"/>
      <c r="IF568" s="28"/>
      <c r="IG568" s="28"/>
      <c r="IH568" s="28"/>
      <c r="II568" s="28"/>
      <c r="IJ568" s="28"/>
      <c r="IK568" s="28"/>
      <c r="IL568" s="28"/>
      <c r="IM568" s="28"/>
    </row>
    <row r="569" spans="1:247" ht="25.5">
      <c r="A569" s="17" t="s">
        <v>3467</v>
      </c>
      <c r="B569" s="18" t="s">
        <v>3453</v>
      </c>
      <c r="C569" s="19" t="s">
        <v>396</v>
      </c>
      <c r="D569" s="20" t="s">
        <v>2501</v>
      </c>
      <c r="E569" s="21" t="s">
        <v>2502</v>
      </c>
      <c r="F569" s="17" t="s">
        <v>369</v>
      </c>
      <c r="G569" s="22">
        <v>39700000</v>
      </c>
      <c r="H569" s="23" t="s">
        <v>1031</v>
      </c>
      <c r="I569" s="22">
        <v>39715220</v>
      </c>
      <c r="J569" s="23" t="s">
        <v>3468</v>
      </c>
      <c r="K569" s="24" t="s">
        <v>3469</v>
      </c>
      <c r="L569" s="25">
        <v>2398.8</v>
      </c>
      <c r="M569" s="26" t="s">
        <v>3470</v>
      </c>
      <c r="N569" s="27"/>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c r="DX569" s="28"/>
      <c r="DY569" s="28"/>
      <c r="DZ569" s="28"/>
      <c r="EA569" s="28"/>
      <c r="EB569" s="28"/>
      <c r="EC569" s="28"/>
      <c r="ED569" s="28"/>
      <c r="EE569" s="28"/>
      <c r="EF569" s="28"/>
      <c r="EG569" s="28"/>
      <c r="EH569" s="28"/>
      <c r="EI569" s="28"/>
      <c r="EJ569" s="28"/>
      <c r="EK569" s="28"/>
      <c r="EL569" s="28"/>
      <c r="EM569" s="28"/>
      <c r="EN569" s="28"/>
      <c r="EO569" s="28"/>
      <c r="EP569" s="28"/>
      <c r="EQ569" s="28"/>
      <c r="ER569" s="28"/>
      <c r="ES569" s="28"/>
      <c r="ET569" s="28"/>
      <c r="EU569" s="28"/>
      <c r="EV569" s="28"/>
      <c r="EW569" s="28"/>
      <c r="EX569" s="28"/>
      <c r="EY569" s="28"/>
      <c r="EZ569" s="28"/>
      <c r="FA569" s="28"/>
      <c r="FB569" s="28"/>
      <c r="FC569" s="28"/>
      <c r="FD569" s="28"/>
      <c r="FE569" s="28"/>
      <c r="FF569" s="28"/>
      <c r="FG569" s="28"/>
      <c r="FH569" s="28"/>
      <c r="FI569" s="28"/>
      <c r="FJ569" s="28"/>
      <c r="FK569" s="28"/>
      <c r="FL569" s="28"/>
      <c r="FM569" s="28"/>
      <c r="FN569" s="28"/>
      <c r="FO569" s="28"/>
      <c r="FP569" s="28"/>
      <c r="FQ569" s="28"/>
      <c r="FR569" s="28"/>
      <c r="FS569" s="28"/>
      <c r="FT569" s="28"/>
      <c r="FU569" s="28"/>
      <c r="FV569" s="28"/>
      <c r="FW569" s="28"/>
      <c r="FX569" s="28"/>
      <c r="FY569" s="28"/>
      <c r="FZ569" s="28"/>
      <c r="GA569" s="28"/>
      <c r="GB569" s="28"/>
      <c r="GC569" s="28"/>
      <c r="GD569" s="28"/>
      <c r="GE569" s="28"/>
      <c r="GF569" s="28"/>
      <c r="GG569" s="28"/>
      <c r="GH569" s="28"/>
      <c r="GI569" s="28"/>
      <c r="GJ569" s="28"/>
      <c r="GK569" s="28"/>
      <c r="GL569" s="28"/>
      <c r="GM569" s="28"/>
      <c r="GN569" s="28"/>
      <c r="GO569" s="28"/>
      <c r="GP569" s="28"/>
      <c r="GQ569" s="28"/>
      <c r="GR569" s="28"/>
      <c r="GS569" s="28"/>
      <c r="GT569" s="28"/>
      <c r="GU569" s="28"/>
      <c r="GV569" s="28"/>
      <c r="GW569" s="28"/>
      <c r="GX569" s="28"/>
      <c r="GY569" s="28"/>
      <c r="GZ569" s="28"/>
      <c r="HA569" s="28"/>
      <c r="HB569" s="28"/>
      <c r="HC569" s="28"/>
      <c r="HD569" s="28"/>
      <c r="HE569" s="28"/>
      <c r="HF569" s="28"/>
      <c r="HG569" s="28"/>
      <c r="HH569" s="28"/>
      <c r="HI569" s="28"/>
      <c r="HJ569" s="28"/>
      <c r="HK569" s="28"/>
      <c r="HL569" s="28"/>
      <c r="HM569" s="28"/>
      <c r="HN569" s="28"/>
      <c r="HO569" s="28"/>
      <c r="HP569" s="28"/>
      <c r="HQ569" s="28"/>
      <c r="HR569" s="28"/>
      <c r="HS569" s="28"/>
      <c r="HT569" s="28"/>
      <c r="HU569" s="28"/>
      <c r="HV569" s="28"/>
      <c r="HW569" s="28"/>
      <c r="HX569" s="28"/>
      <c r="HY569" s="28"/>
      <c r="HZ569" s="28"/>
      <c r="IA569" s="28"/>
      <c r="IB569" s="28"/>
      <c r="IC569" s="28"/>
      <c r="ID569" s="28"/>
      <c r="IE569" s="28"/>
      <c r="IF569" s="28"/>
      <c r="IG569" s="28"/>
      <c r="IH569" s="28"/>
      <c r="II569" s="28"/>
      <c r="IJ569" s="28"/>
      <c r="IK569" s="28"/>
      <c r="IL569" s="28"/>
      <c r="IM569" s="28"/>
    </row>
    <row r="570" spans="1:247" ht="51">
      <c r="A570" s="17" t="s">
        <v>3471</v>
      </c>
      <c r="B570" s="18" t="s">
        <v>3453</v>
      </c>
      <c r="C570" s="19" t="s">
        <v>396</v>
      </c>
      <c r="D570" s="20" t="s">
        <v>3472</v>
      </c>
      <c r="E570" s="21" t="s">
        <v>3473</v>
      </c>
      <c r="F570" s="17" t="s">
        <v>388</v>
      </c>
      <c r="G570" s="22">
        <v>30100000</v>
      </c>
      <c r="H570" s="23" t="s">
        <v>3474</v>
      </c>
      <c r="I570" s="22" t="s">
        <v>3475</v>
      </c>
      <c r="J570" s="23" t="s">
        <v>3476</v>
      </c>
      <c r="K570" s="24" t="s">
        <v>2421</v>
      </c>
      <c r="L570" s="25">
        <v>2992</v>
      </c>
      <c r="M570" s="26" t="s">
        <v>3477</v>
      </c>
      <c r="N570" s="27"/>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c r="DX570" s="28"/>
      <c r="DY570" s="28"/>
      <c r="DZ570" s="28"/>
      <c r="EA570" s="28"/>
      <c r="EB570" s="28"/>
      <c r="EC570" s="28"/>
      <c r="ED570" s="28"/>
      <c r="EE570" s="28"/>
      <c r="EF570" s="28"/>
      <c r="EG570" s="28"/>
      <c r="EH570" s="28"/>
      <c r="EI570" s="28"/>
      <c r="EJ570" s="28"/>
      <c r="EK570" s="28"/>
      <c r="EL570" s="28"/>
      <c r="EM570" s="28"/>
      <c r="EN570" s="28"/>
      <c r="EO570" s="28"/>
      <c r="EP570" s="28"/>
      <c r="EQ570" s="28"/>
      <c r="ER570" s="28"/>
      <c r="ES570" s="28"/>
      <c r="ET570" s="28"/>
      <c r="EU570" s="28"/>
      <c r="EV570" s="28"/>
      <c r="EW570" s="28"/>
      <c r="EX570" s="28"/>
      <c r="EY570" s="28"/>
      <c r="EZ570" s="28"/>
      <c r="FA570" s="28"/>
      <c r="FB570" s="28"/>
      <c r="FC570" s="28"/>
      <c r="FD570" s="28"/>
      <c r="FE570" s="28"/>
      <c r="FF570" s="28"/>
      <c r="FG570" s="28"/>
      <c r="FH570" s="28"/>
      <c r="FI570" s="28"/>
      <c r="FJ570" s="28"/>
      <c r="FK570" s="28"/>
      <c r="FL570" s="28"/>
      <c r="FM570" s="28"/>
      <c r="FN570" s="28"/>
      <c r="FO570" s="28"/>
      <c r="FP570" s="28"/>
      <c r="FQ570" s="28"/>
      <c r="FR570" s="28"/>
      <c r="FS570" s="28"/>
      <c r="FT570" s="28"/>
      <c r="FU570" s="28"/>
      <c r="FV570" s="28"/>
      <c r="FW570" s="28"/>
      <c r="FX570" s="28"/>
      <c r="FY570" s="28"/>
      <c r="FZ570" s="28"/>
      <c r="GA570" s="28"/>
      <c r="GB570" s="28"/>
      <c r="GC570" s="28"/>
      <c r="GD570" s="28"/>
      <c r="GE570" s="28"/>
      <c r="GF570" s="28"/>
      <c r="GG570" s="28"/>
      <c r="GH570" s="28"/>
      <c r="GI570" s="28"/>
      <c r="GJ570" s="28"/>
      <c r="GK570" s="28"/>
      <c r="GL570" s="28"/>
      <c r="GM570" s="28"/>
      <c r="GN570" s="28"/>
      <c r="GO570" s="28"/>
      <c r="GP570" s="28"/>
      <c r="GQ570" s="28"/>
      <c r="GR570" s="28"/>
      <c r="GS570" s="28"/>
      <c r="GT570" s="28"/>
      <c r="GU570" s="28"/>
      <c r="GV570" s="28"/>
      <c r="GW570" s="28"/>
      <c r="GX570" s="28"/>
      <c r="GY570" s="28"/>
      <c r="GZ570" s="28"/>
      <c r="HA570" s="28"/>
      <c r="HB570" s="28"/>
      <c r="HC570" s="28"/>
      <c r="HD570" s="28"/>
      <c r="HE570" s="28"/>
      <c r="HF570" s="28"/>
      <c r="HG570" s="28"/>
      <c r="HH570" s="28"/>
      <c r="HI570" s="28"/>
      <c r="HJ570" s="28"/>
      <c r="HK570" s="28"/>
      <c r="HL570" s="28"/>
      <c r="HM570" s="28"/>
      <c r="HN570" s="28"/>
      <c r="HO570" s="28"/>
      <c r="HP570" s="28"/>
      <c r="HQ570" s="28"/>
      <c r="HR570" s="28"/>
      <c r="HS570" s="28"/>
      <c r="HT570" s="28"/>
      <c r="HU570" s="28"/>
      <c r="HV570" s="28"/>
      <c r="HW570" s="28"/>
      <c r="HX570" s="28"/>
      <c r="HY570" s="28"/>
      <c r="HZ570" s="28"/>
      <c r="IA570" s="28"/>
      <c r="IB570" s="28"/>
      <c r="IC570" s="28"/>
      <c r="ID570" s="28"/>
      <c r="IE570" s="28"/>
      <c r="IF570" s="28"/>
      <c r="IG570" s="28"/>
      <c r="IH570" s="28"/>
      <c r="II570" s="28"/>
      <c r="IJ570" s="28"/>
      <c r="IK570" s="28"/>
      <c r="IL570" s="28"/>
      <c r="IM570" s="28"/>
    </row>
    <row r="571" spans="1:247" ht="38.25">
      <c r="A571" s="17" t="s">
        <v>3478</v>
      </c>
      <c r="B571" s="18" t="s">
        <v>3479</v>
      </c>
      <c r="C571" s="19" t="s">
        <v>423</v>
      </c>
      <c r="D571" s="20" t="s">
        <v>3480</v>
      </c>
      <c r="E571" s="21" t="s">
        <v>3481</v>
      </c>
      <c r="F571" s="17" t="s">
        <v>368</v>
      </c>
      <c r="G571" s="22">
        <v>795000002</v>
      </c>
      <c r="H571" s="23" t="s">
        <v>1586</v>
      </c>
      <c r="I571" s="22">
        <v>79540000</v>
      </c>
      <c r="J571" s="23" t="s">
        <v>3482</v>
      </c>
      <c r="K571" s="24"/>
      <c r="L571" s="25">
        <v>10000</v>
      </c>
      <c r="M571" s="26"/>
      <c r="N571" s="27" t="s">
        <v>3483</v>
      </c>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c r="DX571" s="28"/>
      <c r="DY571" s="28"/>
      <c r="DZ571" s="28"/>
      <c r="EA571" s="28"/>
      <c r="EB571" s="28"/>
      <c r="EC571" s="28"/>
      <c r="ED571" s="28"/>
      <c r="EE571" s="28"/>
      <c r="EF571" s="28"/>
      <c r="EG571" s="28"/>
      <c r="EH571" s="28"/>
      <c r="EI571" s="28"/>
      <c r="EJ571" s="28"/>
      <c r="EK571" s="28"/>
      <c r="EL571" s="28"/>
      <c r="EM571" s="28"/>
      <c r="EN571" s="28"/>
      <c r="EO571" s="28"/>
      <c r="EP571" s="28"/>
      <c r="EQ571" s="28"/>
      <c r="ER571" s="28"/>
      <c r="ES571" s="28"/>
      <c r="ET571" s="28"/>
      <c r="EU571" s="28"/>
      <c r="EV571" s="28"/>
      <c r="EW571" s="28"/>
      <c r="EX571" s="28"/>
      <c r="EY571" s="28"/>
      <c r="EZ571" s="28"/>
      <c r="FA571" s="28"/>
      <c r="FB571" s="28"/>
      <c r="FC571" s="28"/>
      <c r="FD571" s="28"/>
      <c r="FE571" s="28"/>
      <c r="FF571" s="28"/>
      <c r="FG571" s="28"/>
      <c r="FH571" s="28"/>
      <c r="FI571" s="28"/>
      <c r="FJ571" s="28"/>
      <c r="FK571" s="28"/>
      <c r="FL571" s="28"/>
      <c r="FM571" s="28"/>
      <c r="FN571" s="28"/>
      <c r="FO571" s="28"/>
      <c r="FP571" s="28"/>
      <c r="FQ571" s="28"/>
      <c r="FR571" s="28"/>
      <c r="FS571" s="28"/>
      <c r="FT571" s="28"/>
      <c r="FU571" s="28"/>
      <c r="FV571" s="28"/>
      <c r="FW571" s="28"/>
      <c r="FX571" s="28"/>
      <c r="FY571" s="28"/>
      <c r="FZ571" s="28"/>
      <c r="GA571" s="28"/>
      <c r="GB571" s="28"/>
      <c r="GC571" s="28"/>
      <c r="GD571" s="28"/>
      <c r="GE571" s="28"/>
      <c r="GF571" s="28"/>
      <c r="GG571" s="28"/>
      <c r="GH571" s="28"/>
      <c r="GI571" s="28"/>
      <c r="GJ571" s="28"/>
      <c r="GK571" s="28"/>
      <c r="GL571" s="28"/>
      <c r="GM571" s="28"/>
      <c r="GN571" s="28"/>
      <c r="GO571" s="28"/>
      <c r="GP571" s="28"/>
      <c r="GQ571" s="28"/>
      <c r="GR571" s="28"/>
      <c r="GS571" s="28"/>
      <c r="GT571" s="28"/>
      <c r="GU571" s="28"/>
      <c r="GV571" s="28"/>
      <c r="GW571" s="28"/>
      <c r="GX571" s="28"/>
      <c r="GY571" s="28"/>
      <c r="GZ571" s="28"/>
      <c r="HA571" s="28"/>
      <c r="HB571" s="28"/>
      <c r="HC571" s="28"/>
      <c r="HD571" s="28"/>
      <c r="HE571" s="28"/>
      <c r="HF571" s="28"/>
      <c r="HG571" s="28"/>
      <c r="HH571" s="28"/>
      <c r="HI571" s="28"/>
      <c r="HJ571" s="28"/>
      <c r="HK571" s="28"/>
      <c r="HL571" s="28"/>
      <c r="HM571" s="28"/>
      <c r="HN571" s="28"/>
      <c r="HO571" s="28"/>
      <c r="HP571" s="28"/>
      <c r="HQ571" s="28"/>
      <c r="HR571" s="28"/>
      <c r="HS571" s="28"/>
      <c r="HT571" s="28"/>
      <c r="HU571" s="28"/>
      <c r="HV571" s="28"/>
      <c r="HW571" s="28"/>
      <c r="HX571" s="28"/>
      <c r="HY571" s="28"/>
      <c r="HZ571" s="28"/>
      <c r="IA571" s="28"/>
      <c r="IB571" s="28"/>
      <c r="IC571" s="28"/>
      <c r="ID571" s="28"/>
      <c r="IE571" s="28"/>
      <c r="IF571" s="28"/>
      <c r="IG571" s="28"/>
      <c r="IH571" s="28"/>
      <c r="II571" s="28"/>
      <c r="IJ571" s="28"/>
      <c r="IK571" s="28"/>
      <c r="IL571" s="28"/>
      <c r="IM571" s="28"/>
    </row>
    <row r="572" spans="1:247" ht="76.5">
      <c r="A572" s="17" t="s">
        <v>3484</v>
      </c>
      <c r="B572" s="18" t="s">
        <v>3479</v>
      </c>
      <c r="C572" s="19" t="s">
        <v>396</v>
      </c>
      <c r="D572" s="20" t="s">
        <v>1245</v>
      </c>
      <c r="E572" s="21" t="s">
        <v>1246</v>
      </c>
      <c r="F572" s="17" t="s">
        <v>388</v>
      </c>
      <c r="G572" s="22">
        <v>39100000</v>
      </c>
      <c r="H572" s="23" t="s">
        <v>470</v>
      </c>
      <c r="I572" s="22" t="s">
        <v>3485</v>
      </c>
      <c r="J572" s="23" t="s">
        <v>3486</v>
      </c>
      <c r="K572" s="24"/>
      <c r="L572" s="25">
        <v>50600</v>
      </c>
      <c r="M572" s="26" t="s">
        <v>3487</v>
      </c>
      <c r="N572" s="27"/>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c r="DX572" s="28"/>
      <c r="DY572" s="28"/>
      <c r="DZ572" s="28"/>
      <c r="EA572" s="28"/>
      <c r="EB572" s="28"/>
      <c r="EC572" s="28"/>
      <c r="ED572" s="28"/>
      <c r="EE572" s="28"/>
      <c r="EF572" s="28"/>
      <c r="EG572" s="28"/>
      <c r="EH572" s="28"/>
      <c r="EI572" s="28"/>
      <c r="EJ572" s="28"/>
      <c r="EK572" s="28"/>
      <c r="EL572" s="28"/>
      <c r="EM572" s="28"/>
      <c r="EN572" s="28"/>
      <c r="EO572" s="28"/>
      <c r="EP572" s="28"/>
      <c r="EQ572" s="28"/>
      <c r="ER572" s="28"/>
      <c r="ES572" s="28"/>
      <c r="ET572" s="28"/>
      <c r="EU572" s="28"/>
      <c r="EV572" s="28"/>
      <c r="EW572" s="28"/>
      <c r="EX572" s="28"/>
      <c r="EY572" s="28"/>
      <c r="EZ572" s="28"/>
      <c r="FA572" s="28"/>
      <c r="FB572" s="28"/>
      <c r="FC572" s="28"/>
      <c r="FD572" s="28"/>
      <c r="FE572" s="28"/>
      <c r="FF572" s="28"/>
      <c r="FG572" s="28"/>
      <c r="FH572" s="28"/>
      <c r="FI572" s="28"/>
      <c r="FJ572" s="28"/>
      <c r="FK572" s="28"/>
      <c r="FL572" s="28"/>
      <c r="FM572" s="28"/>
      <c r="FN572" s="28"/>
      <c r="FO572" s="28"/>
      <c r="FP572" s="28"/>
      <c r="FQ572" s="28"/>
      <c r="FR572" s="28"/>
      <c r="FS572" s="28"/>
      <c r="FT572" s="28"/>
      <c r="FU572" s="28"/>
      <c r="FV572" s="28"/>
      <c r="FW572" s="28"/>
      <c r="FX572" s="28"/>
      <c r="FY572" s="28"/>
      <c r="FZ572" s="28"/>
      <c r="GA572" s="28"/>
      <c r="GB572" s="28"/>
      <c r="GC572" s="28"/>
      <c r="GD572" s="28"/>
      <c r="GE572" s="28"/>
      <c r="GF572" s="28"/>
      <c r="GG572" s="28"/>
      <c r="GH572" s="28"/>
      <c r="GI572" s="28"/>
      <c r="GJ572" s="28"/>
      <c r="GK572" s="28"/>
      <c r="GL572" s="28"/>
      <c r="GM572" s="28"/>
      <c r="GN572" s="28"/>
      <c r="GO572" s="28"/>
      <c r="GP572" s="28"/>
      <c r="GQ572" s="28"/>
      <c r="GR572" s="28"/>
      <c r="GS572" s="28"/>
      <c r="GT572" s="28"/>
      <c r="GU572" s="28"/>
      <c r="GV572" s="28"/>
      <c r="GW572" s="28"/>
      <c r="GX572" s="28"/>
      <c r="GY572" s="28"/>
      <c r="GZ572" s="28"/>
      <c r="HA572" s="28"/>
      <c r="HB572" s="28"/>
      <c r="HC572" s="28"/>
      <c r="HD572" s="28"/>
      <c r="HE572" s="28"/>
      <c r="HF572" s="28"/>
      <c r="HG572" s="28"/>
      <c r="HH572" s="28"/>
      <c r="HI572" s="28"/>
      <c r="HJ572" s="28"/>
      <c r="HK572" s="28"/>
      <c r="HL572" s="28"/>
      <c r="HM572" s="28"/>
      <c r="HN572" s="28"/>
      <c r="HO572" s="28"/>
      <c r="HP572" s="28"/>
      <c r="HQ572" s="28"/>
      <c r="HR572" s="28"/>
      <c r="HS572" s="28"/>
      <c r="HT572" s="28"/>
      <c r="HU572" s="28"/>
      <c r="HV572" s="28"/>
      <c r="HW572" s="28"/>
      <c r="HX572" s="28"/>
      <c r="HY572" s="28"/>
      <c r="HZ572" s="28"/>
      <c r="IA572" s="28"/>
      <c r="IB572" s="28"/>
      <c r="IC572" s="28"/>
      <c r="ID572" s="28"/>
      <c r="IE572" s="28"/>
      <c r="IF572" s="28"/>
      <c r="IG572" s="28"/>
      <c r="IH572" s="28"/>
      <c r="II572" s="28"/>
      <c r="IJ572" s="28"/>
      <c r="IK572" s="28"/>
      <c r="IL572" s="28"/>
      <c r="IM572" s="28"/>
    </row>
    <row r="573" spans="1:247" ht="51">
      <c r="A573" s="17" t="s">
        <v>3488</v>
      </c>
      <c r="B573" s="18" t="s">
        <v>3479</v>
      </c>
      <c r="C573" s="19" t="s">
        <v>396</v>
      </c>
      <c r="D573" s="20" t="s">
        <v>2836</v>
      </c>
      <c r="E573" s="21" t="s">
        <v>3489</v>
      </c>
      <c r="F573" s="17" t="s">
        <v>369</v>
      </c>
      <c r="G573" s="22" t="s">
        <v>613</v>
      </c>
      <c r="H573" s="23" t="s">
        <v>614</v>
      </c>
      <c r="I573" s="22" t="s">
        <v>3490</v>
      </c>
      <c r="J573" s="23" t="s">
        <v>614</v>
      </c>
      <c r="K573" s="24"/>
      <c r="L573" s="25">
        <v>22890</v>
      </c>
      <c r="M573" s="26" t="s">
        <v>3491</v>
      </c>
      <c r="N573" s="27"/>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c r="DX573" s="28"/>
      <c r="DY573" s="28"/>
      <c r="DZ573" s="28"/>
      <c r="EA573" s="28"/>
      <c r="EB573" s="28"/>
      <c r="EC573" s="28"/>
      <c r="ED573" s="28"/>
      <c r="EE573" s="28"/>
      <c r="EF573" s="28"/>
      <c r="EG573" s="28"/>
      <c r="EH573" s="28"/>
      <c r="EI573" s="28"/>
      <c r="EJ573" s="28"/>
      <c r="EK573" s="28"/>
      <c r="EL573" s="28"/>
      <c r="EM573" s="28"/>
      <c r="EN573" s="28"/>
      <c r="EO573" s="28"/>
      <c r="EP573" s="28"/>
      <c r="EQ573" s="28"/>
      <c r="ER573" s="28"/>
      <c r="ES573" s="28"/>
      <c r="ET573" s="28"/>
      <c r="EU573" s="28"/>
      <c r="EV573" s="28"/>
      <c r="EW573" s="28"/>
      <c r="EX573" s="28"/>
      <c r="EY573" s="28"/>
      <c r="EZ573" s="28"/>
      <c r="FA573" s="28"/>
      <c r="FB573" s="28"/>
      <c r="FC573" s="28"/>
      <c r="FD573" s="28"/>
      <c r="FE573" s="28"/>
      <c r="FF573" s="28"/>
      <c r="FG573" s="28"/>
      <c r="FH573" s="28"/>
      <c r="FI573" s="28"/>
      <c r="FJ573" s="28"/>
      <c r="FK573" s="28"/>
      <c r="FL573" s="28"/>
      <c r="FM573" s="28"/>
      <c r="FN573" s="28"/>
      <c r="FO573" s="28"/>
      <c r="FP573" s="28"/>
      <c r="FQ573" s="28"/>
      <c r="FR573" s="28"/>
      <c r="FS573" s="28"/>
      <c r="FT573" s="28"/>
      <c r="FU573" s="28"/>
      <c r="FV573" s="28"/>
      <c r="FW573" s="28"/>
      <c r="FX573" s="28"/>
      <c r="FY573" s="28"/>
      <c r="FZ573" s="28"/>
      <c r="GA573" s="28"/>
      <c r="GB573" s="28"/>
      <c r="GC573" s="28"/>
      <c r="GD573" s="28"/>
      <c r="GE573" s="28"/>
      <c r="GF573" s="28"/>
      <c r="GG573" s="28"/>
      <c r="GH573" s="28"/>
      <c r="GI573" s="28"/>
      <c r="GJ573" s="28"/>
      <c r="GK573" s="28"/>
      <c r="GL573" s="28"/>
      <c r="GM573" s="28"/>
      <c r="GN573" s="28"/>
      <c r="GO573" s="28"/>
      <c r="GP573" s="28"/>
      <c r="GQ573" s="28"/>
      <c r="GR573" s="28"/>
      <c r="GS573" s="28"/>
      <c r="GT573" s="28"/>
      <c r="GU573" s="28"/>
      <c r="GV573" s="28"/>
      <c r="GW573" s="28"/>
      <c r="GX573" s="28"/>
      <c r="GY573" s="28"/>
      <c r="GZ573" s="28"/>
      <c r="HA573" s="28"/>
      <c r="HB573" s="28"/>
      <c r="HC573" s="28"/>
      <c r="HD573" s="28"/>
      <c r="HE573" s="28"/>
      <c r="HF573" s="28"/>
      <c r="HG573" s="28"/>
      <c r="HH573" s="28"/>
      <c r="HI573" s="28"/>
      <c r="HJ573" s="28"/>
      <c r="HK573" s="28"/>
      <c r="HL573" s="28"/>
      <c r="HM573" s="28"/>
      <c r="HN573" s="28"/>
      <c r="HO573" s="28"/>
      <c r="HP573" s="28"/>
      <c r="HQ573" s="28"/>
      <c r="HR573" s="28"/>
      <c r="HS573" s="28"/>
      <c r="HT573" s="28"/>
      <c r="HU573" s="28"/>
      <c r="HV573" s="28"/>
      <c r="HW573" s="28"/>
      <c r="HX573" s="28"/>
      <c r="HY573" s="28"/>
      <c r="HZ573" s="28"/>
      <c r="IA573" s="28"/>
      <c r="IB573" s="28"/>
      <c r="IC573" s="28"/>
      <c r="ID573" s="28"/>
      <c r="IE573" s="28"/>
      <c r="IF573" s="28"/>
      <c r="IG573" s="28"/>
      <c r="IH573" s="28"/>
      <c r="II573" s="28"/>
      <c r="IJ573" s="28"/>
      <c r="IK573" s="28"/>
      <c r="IL573" s="28"/>
      <c r="IM573" s="28"/>
    </row>
    <row r="574" spans="1:247" ht="38.25">
      <c r="A574" s="17" t="s">
        <v>3492</v>
      </c>
      <c r="B574" s="18" t="s">
        <v>3479</v>
      </c>
      <c r="C574" s="19" t="s">
        <v>396</v>
      </c>
      <c r="D574" s="20" t="s">
        <v>1245</v>
      </c>
      <c r="E574" s="21" t="s">
        <v>1246</v>
      </c>
      <c r="F574" s="17" t="s">
        <v>388</v>
      </c>
      <c r="G574" s="22">
        <v>39100000</v>
      </c>
      <c r="H574" s="23" t="s">
        <v>470</v>
      </c>
      <c r="I574" s="22" t="s">
        <v>3493</v>
      </c>
      <c r="J574" s="23" t="s">
        <v>1248</v>
      </c>
      <c r="K574" s="24"/>
      <c r="L574" s="25">
        <v>10300</v>
      </c>
      <c r="M574" s="26" t="s">
        <v>3494</v>
      </c>
      <c r="N574" s="27"/>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c r="DX574" s="28"/>
      <c r="DY574" s="28"/>
      <c r="DZ574" s="28"/>
      <c r="EA574" s="28"/>
      <c r="EB574" s="28"/>
      <c r="EC574" s="28"/>
      <c r="ED574" s="28"/>
      <c r="EE574" s="28"/>
      <c r="EF574" s="28"/>
      <c r="EG574" s="28"/>
      <c r="EH574" s="28"/>
      <c r="EI574" s="28"/>
      <c r="EJ574" s="28"/>
      <c r="EK574" s="28"/>
      <c r="EL574" s="28"/>
      <c r="EM574" s="28"/>
      <c r="EN574" s="28"/>
      <c r="EO574" s="28"/>
      <c r="EP574" s="28"/>
      <c r="EQ574" s="28"/>
      <c r="ER574" s="28"/>
      <c r="ES574" s="28"/>
      <c r="ET574" s="28"/>
      <c r="EU574" s="28"/>
      <c r="EV574" s="28"/>
      <c r="EW574" s="28"/>
      <c r="EX574" s="28"/>
      <c r="EY574" s="28"/>
      <c r="EZ574" s="28"/>
      <c r="FA574" s="28"/>
      <c r="FB574" s="28"/>
      <c r="FC574" s="28"/>
      <c r="FD574" s="28"/>
      <c r="FE574" s="28"/>
      <c r="FF574" s="28"/>
      <c r="FG574" s="28"/>
      <c r="FH574" s="28"/>
      <c r="FI574" s="28"/>
      <c r="FJ574" s="28"/>
      <c r="FK574" s="28"/>
      <c r="FL574" s="28"/>
      <c r="FM574" s="28"/>
      <c r="FN574" s="28"/>
      <c r="FO574" s="28"/>
      <c r="FP574" s="28"/>
      <c r="FQ574" s="28"/>
      <c r="FR574" s="28"/>
      <c r="FS574" s="28"/>
      <c r="FT574" s="28"/>
      <c r="FU574" s="28"/>
      <c r="FV574" s="28"/>
      <c r="FW574" s="28"/>
      <c r="FX574" s="28"/>
      <c r="FY574" s="28"/>
      <c r="FZ574" s="28"/>
      <c r="GA574" s="28"/>
      <c r="GB574" s="28"/>
      <c r="GC574" s="28"/>
      <c r="GD574" s="28"/>
      <c r="GE574" s="28"/>
      <c r="GF574" s="28"/>
      <c r="GG574" s="28"/>
      <c r="GH574" s="28"/>
      <c r="GI574" s="28"/>
      <c r="GJ574" s="28"/>
      <c r="GK574" s="28"/>
      <c r="GL574" s="28"/>
      <c r="GM574" s="28"/>
      <c r="GN574" s="28"/>
      <c r="GO574" s="28"/>
      <c r="GP574" s="28"/>
      <c r="GQ574" s="28"/>
      <c r="GR574" s="28"/>
      <c r="GS574" s="28"/>
      <c r="GT574" s="28"/>
      <c r="GU574" s="28"/>
      <c r="GV574" s="28"/>
      <c r="GW574" s="28"/>
      <c r="GX574" s="28"/>
      <c r="GY574" s="28"/>
      <c r="GZ574" s="28"/>
      <c r="HA574" s="28"/>
      <c r="HB574" s="28"/>
      <c r="HC574" s="28"/>
      <c r="HD574" s="28"/>
      <c r="HE574" s="28"/>
      <c r="HF574" s="28"/>
      <c r="HG574" s="28"/>
      <c r="HH574" s="28"/>
      <c r="HI574" s="28"/>
      <c r="HJ574" s="28"/>
      <c r="HK574" s="28"/>
      <c r="HL574" s="28"/>
      <c r="HM574" s="28"/>
      <c r="HN574" s="28"/>
      <c r="HO574" s="28"/>
      <c r="HP574" s="28"/>
      <c r="HQ574" s="28"/>
      <c r="HR574" s="28"/>
      <c r="HS574" s="28"/>
      <c r="HT574" s="28"/>
      <c r="HU574" s="28"/>
      <c r="HV574" s="28"/>
      <c r="HW574" s="28"/>
      <c r="HX574" s="28"/>
      <c r="HY574" s="28"/>
      <c r="HZ574" s="28"/>
      <c r="IA574" s="28"/>
      <c r="IB574" s="28"/>
      <c r="IC574" s="28"/>
      <c r="ID574" s="28"/>
      <c r="IE574" s="28"/>
      <c r="IF574" s="28"/>
      <c r="IG574" s="28"/>
      <c r="IH574" s="28"/>
      <c r="II574" s="28"/>
      <c r="IJ574" s="28"/>
      <c r="IK574" s="28"/>
      <c r="IL574" s="28"/>
      <c r="IM574" s="28"/>
    </row>
    <row r="575" spans="1:247" ht="25.5">
      <c r="A575" s="17" t="s">
        <v>3495</v>
      </c>
      <c r="B575" s="18" t="s">
        <v>3479</v>
      </c>
      <c r="C575" s="19" t="s">
        <v>1891</v>
      </c>
      <c r="D575" s="20" t="s">
        <v>1216</v>
      </c>
      <c r="E575" s="21" t="s">
        <v>1217</v>
      </c>
      <c r="F575" s="17" t="s">
        <v>368</v>
      </c>
      <c r="G575" s="22" t="s">
        <v>3496</v>
      </c>
      <c r="H575" s="23" t="s">
        <v>3497</v>
      </c>
      <c r="I575" s="22">
        <v>48820000</v>
      </c>
      <c r="J575" s="23" t="s">
        <v>3498</v>
      </c>
      <c r="K575" s="24"/>
      <c r="L575" s="25">
        <v>4990</v>
      </c>
      <c r="M575" s="26"/>
      <c r="N575" s="27" t="s">
        <v>3499</v>
      </c>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c r="EP575" s="28"/>
      <c r="EQ575" s="28"/>
      <c r="ER575" s="28"/>
      <c r="ES575" s="28"/>
      <c r="ET575" s="28"/>
      <c r="EU575" s="28"/>
      <c r="EV575" s="28"/>
      <c r="EW575" s="28"/>
      <c r="EX575" s="28"/>
      <c r="EY575" s="28"/>
      <c r="EZ575" s="28"/>
      <c r="FA575" s="28"/>
      <c r="FB575" s="28"/>
      <c r="FC575" s="28"/>
      <c r="FD575" s="28"/>
      <c r="FE575" s="28"/>
      <c r="FF575" s="28"/>
      <c r="FG575" s="28"/>
      <c r="FH575" s="28"/>
      <c r="FI575" s="28"/>
      <c r="FJ575" s="28"/>
      <c r="FK575" s="28"/>
      <c r="FL575" s="28"/>
      <c r="FM575" s="28"/>
      <c r="FN575" s="28"/>
      <c r="FO575" s="28"/>
      <c r="FP575" s="28"/>
      <c r="FQ575" s="28"/>
      <c r="FR575" s="28"/>
      <c r="FS575" s="28"/>
      <c r="FT575" s="28"/>
      <c r="FU575" s="28"/>
      <c r="FV575" s="28"/>
      <c r="FW575" s="28"/>
      <c r="FX575" s="28"/>
      <c r="FY575" s="28"/>
      <c r="FZ575" s="28"/>
      <c r="GA575" s="28"/>
      <c r="GB575" s="28"/>
      <c r="GC575" s="28"/>
      <c r="GD575" s="28"/>
      <c r="GE575" s="28"/>
      <c r="GF575" s="28"/>
      <c r="GG575" s="28"/>
      <c r="GH575" s="28"/>
      <c r="GI575" s="28"/>
      <c r="GJ575" s="28"/>
      <c r="GK575" s="28"/>
      <c r="GL575" s="28"/>
      <c r="GM575" s="28"/>
      <c r="GN575" s="28"/>
      <c r="GO575" s="28"/>
      <c r="GP575" s="28"/>
      <c r="GQ575" s="28"/>
      <c r="GR575" s="28"/>
      <c r="GS575" s="28"/>
      <c r="GT575" s="28"/>
      <c r="GU575" s="28"/>
      <c r="GV575" s="28"/>
      <c r="GW575" s="28"/>
      <c r="GX575" s="28"/>
      <c r="GY575" s="28"/>
      <c r="GZ575" s="28"/>
      <c r="HA575" s="28"/>
      <c r="HB575" s="28"/>
      <c r="HC575" s="28"/>
      <c r="HD575" s="28"/>
      <c r="HE575" s="28"/>
      <c r="HF575" s="28"/>
      <c r="HG575" s="28"/>
      <c r="HH575" s="28"/>
      <c r="HI575" s="28"/>
      <c r="HJ575" s="28"/>
      <c r="HK575" s="28"/>
      <c r="HL575" s="28"/>
      <c r="HM575" s="28"/>
      <c r="HN575" s="28"/>
      <c r="HO575" s="28"/>
      <c r="HP575" s="28"/>
      <c r="HQ575" s="28"/>
      <c r="HR575" s="28"/>
      <c r="HS575" s="28"/>
      <c r="HT575" s="28"/>
      <c r="HU575" s="28"/>
      <c r="HV575" s="28"/>
      <c r="HW575" s="28"/>
      <c r="HX575" s="28"/>
      <c r="HY575" s="28"/>
      <c r="HZ575" s="28"/>
      <c r="IA575" s="28"/>
      <c r="IB575" s="28"/>
      <c r="IC575" s="28"/>
      <c r="ID575" s="28"/>
      <c r="IE575" s="28"/>
      <c r="IF575" s="28"/>
      <c r="IG575" s="28"/>
      <c r="IH575" s="28"/>
      <c r="II575" s="28"/>
      <c r="IJ575" s="28"/>
      <c r="IK575" s="28"/>
      <c r="IL575" s="28"/>
      <c r="IM575" s="28"/>
    </row>
    <row r="576" spans="1:247" ht="25.5">
      <c r="A576" s="17" t="s">
        <v>3500</v>
      </c>
      <c r="B576" s="18" t="s">
        <v>3501</v>
      </c>
      <c r="C576" s="19" t="s">
        <v>396</v>
      </c>
      <c r="D576" s="20" t="s">
        <v>2213</v>
      </c>
      <c r="E576" s="21" t="s">
        <v>2214</v>
      </c>
      <c r="F576" s="17" t="s">
        <v>388</v>
      </c>
      <c r="G576" s="22">
        <v>34300000</v>
      </c>
      <c r="H576" s="23" t="s">
        <v>1130</v>
      </c>
      <c r="I576" s="22" t="s">
        <v>3502</v>
      </c>
      <c r="J576" s="23" t="s">
        <v>3503</v>
      </c>
      <c r="K576" s="24" t="s">
        <v>1923</v>
      </c>
      <c r="L576" s="25">
        <v>448</v>
      </c>
      <c r="M576" s="26" t="s">
        <v>3504</v>
      </c>
      <c r="N576" s="27"/>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28"/>
      <c r="EV576" s="28"/>
      <c r="EW576" s="28"/>
      <c r="EX576" s="28"/>
      <c r="EY576" s="28"/>
      <c r="EZ576" s="28"/>
      <c r="FA576" s="28"/>
      <c r="FB576" s="28"/>
      <c r="FC576" s="28"/>
      <c r="FD576" s="28"/>
      <c r="FE576" s="28"/>
      <c r="FF576" s="28"/>
      <c r="FG576" s="28"/>
      <c r="FH576" s="28"/>
      <c r="FI576" s="28"/>
      <c r="FJ576" s="28"/>
      <c r="FK576" s="28"/>
      <c r="FL576" s="28"/>
      <c r="FM576" s="28"/>
      <c r="FN576" s="28"/>
      <c r="FO576" s="28"/>
      <c r="FP576" s="28"/>
      <c r="FQ576" s="28"/>
      <c r="FR576" s="28"/>
      <c r="FS576" s="28"/>
      <c r="FT576" s="28"/>
      <c r="FU576" s="28"/>
      <c r="FV576" s="28"/>
      <c r="FW576" s="28"/>
      <c r="FX576" s="28"/>
      <c r="FY576" s="28"/>
      <c r="FZ576" s="28"/>
      <c r="GA576" s="28"/>
      <c r="GB576" s="28"/>
      <c r="GC576" s="28"/>
      <c r="GD576" s="28"/>
      <c r="GE576" s="28"/>
      <c r="GF576" s="28"/>
      <c r="GG576" s="28"/>
      <c r="GH576" s="28"/>
      <c r="GI576" s="28"/>
      <c r="GJ576" s="28"/>
      <c r="GK576" s="28"/>
      <c r="GL576" s="28"/>
      <c r="GM576" s="28"/>
      <c r="GN576" s="28"/>
      <c r="GO576" s="28"/>
      <c r="GP576" s="28"/>
      <c r="GQ576" s="28"/>
      <c r="GR576" s="28"/>
      <c r="GS576" s="28"/>
      <c r="GT576" s="28"/>
      <c r="GU576" s="28"/>
      <c r="GV576" s="28"/>
      <c r="GW576" s="28"/>
      <c r="GX576" s="28"/>
      <c r="GY576" s="28"/>
      <c r="GZ576" s="28"/>
      <c r="HA576" s="28"/>
      <c r="HB576" s="28"/>
      <c r="HC576" s="28"/>
      <c r="HD576" s="28"/>
      <c r="HE576" s="28"/>
      <c r="HF576" s="28"/>
      <c r="HG576" s="28"/>
      <c r="HH576" s="28"/>
      <c r="HI576" s="28"/>
      <c r="HJ576" s="28"/>
      <c r="HK576" s="28"/>
      <c r="HL576" s="28"/>
      <c r="HM576" s="28"/>
      <c r="HN576" s="28"/>
      <c r="HO576" s="28"/>
      <c r="HP576" s="28"/>
      <c r="HQ576" s="28"/>
      <c r="HR576" s="28"/>
      <c r="HS576" s="28"/>
      <c r="HT576" s="28"/>
      <c r="HU576" s="28"/>
      <c r="HV576" s="28"/>
      <c r="HW576" s="28"/>
      <c r="HX576" s="28"/>
      <c r="HY576" s="28"/>
      <c r="HZ576" s="28"/>
      <c r="IA576" s="28"/>
      <c r="IB576" s="28"/>
      <c r="IC576" s="28"/>
      <c r="ID576" s="28"/>
      <c r="IE576" s="28"/>
      <c r="IF576" s="28"/>
      <c r="IG576" s="28"/>
      <c r="IH576" s="28"/>
      <c r="II576" s="28"/>
      <c r="IJ576" s="28"/>
      <c r="IK576" s="28"/>
      <c r="IL576" s="28"/>
      <c r="IM576" s="28"/>
    </row>
    <row r="577" spans="1:247" ht="38.25">
      <c r="A577" s="17" t="s">
        <v>3505</v>
      </c>
      <c r="B577" s="18" t="s">
        <v>3501</v>
      </c>
      <c r="C577" s="19" t="s">
        <v>396</v>
      </c>
      <c r="D577" s="29" t="s">
        <v>3506</v>
      </c>
      <c r="E577" s="21" t="s">
        <v>3507</v>
      </c>
      <c r="F577" s="17" t="s">
        <v>388</v>
      </c>
      <c r="G577" s="22">
        <v>45200000</v>
      </c>
      <c r="H577" s="23" t="s">
        <v>1005</v>
      </c>
      <c r="I577" s="22" t="s">
        <v>2800</v>
      </c>
      <c r="J577" s="23" t="s">
        <v>3508</v>
      </c>
      <c r="K577" s="24"/>
      <c r="L577" s="25">
        <v>57624.86</v>
      </c>
      <c r="M577" s="26" t="s">
        <v>3509</v>
      </c>
      <c r="N577" s="27"/>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c r="EP577" s="28"/>
      <c r="EQ577" s="28"/>
      <c r="ER577" s="28"/>
      <c r="ES577" s="28"/>
      <c r="ET577" s="28"/>
      <c r="EU577" s="28"/>
      <c r="EV577" s="28"/>
      <c r="EW577" s="28"/>
      <c r="EX577" s="28"/>
      <c r="EY577" s="28"/>
      <c r="EZ577" s="28"/>
      <c r="FA577" s="28"/>
      <c r="FB577" s="28"/>
      <c r="FC577" s="28"/>
      <c r="FD577" s="28"/>
      <c r="FE577" s="28"/>
      <c r="FF577" s="28"/>
      <c r="FG577" s="28"/>
      <c r="FH577" s="28"/>
      <c r="FI577" s="28"/>
      <c r="FJ577" s="28"/>
      <c r="FK577" s="28"/>
      <c r="FL577" s="28"/>
      <c r="FM577" s="28"/>
      <c r="FN577" s="28"/>
      <c r="FO577" s="28"/>
      <c r="FP577" s="28"/>
      <c r="FQ577" s="28"/>
      <c r="FR577" s="28"/>
      <c r="FS577" s="28"/>
      <c r="FT577" s="28"/>
      <c r="FU577" s="28"/>
      <c r="FV577" s="28"/>
      <c r="FW577" s="28"/>
      <c r="FX577" s="28"/>
      <c r="FY577" s="28"/>
      <c r="FZ577" s="28"/>
      <c r="GA577" s="28"/>
      <c r="GB577" s="28"/>
      <c r="GC577" s="28"/>
      <c r="GD577" s="28"/>
      <c r="GE577" s="28"/>
      <c r="GF577" s="28"/>
      <c r="GG577" s="28"/>
      <c r="GH577" s="28"/>
      <c r="GI577" s="28"/>
      <c r="GJ577" s="28"/>
      <c r="GK577" s="28"/>
      <c r="GL577" s="28"/>
      <c r="GM577" s="28"/>
      <c r="GN577" s="28"/>
      <c r="GO577" s="28"/>
      <c r="GP577" s="28"/>
      <c r="GQ577" s="28"/>
      <c r="GR577" s="28"/>
      <c r="GS577" s="28"/>
      <c r="GT577" s="28"/>
      <c r="GU577" s="28"/>
      <c r="GV577" s="28"/>
      <c r="GW577" s="28"/>
      <c r="GX577" s="28"/>
      <c r="GY577" s="28"/>
      <c r="GZ577" s="28"/>
      <c r="HA577" s="28"/>
      <c r="HB577" s="28"/>
      <c r="HC577" s="28"/>
      <c r="HD577" s="28"/>
      <c r="HE577" s="28"/>
      <c r="HF577" s="28"/>
      <c r="HG577" s="28"/>
      <c r="HH577" s="28"/>
      <c r="HI577" s="28"/>
      <c r="HJ577" s="28"/>
      <c r="HK577" s="28"/>
      <c r="HL577" s="28"/>
      <c r="HM577" s="28"/>
      <c r="HN577" s="28"/>
      <c r="HO577" s="28"/>
      <c r="HP577" s="28"/>
      <c r="HQ577" s="28"/>
      <c r="HR577" s="28"/>
      <c r="HS577" s="28"/>
      <c r="HT577" s="28"/>
      <c r="HU577" s="28"/>
      <c r="HV577" s="28"/>
      <c r="HW577" s="28"/>
      <c r="HX577" s="28"/>
      <c r="HY577" s="28"/>
      <c r="HZ577" s="28"/>
      <c r="IA577" s="28"/>
      <c r="IB577" s="28"/>
      <c r="IC577" s="28"/>
      <c r="ID577" s="28"/>
      <c r="IE577" s="28"/>
      <c r="IF577" s="28"/>
      <c r="IG577" s="28"/>
      <c r="IH577" s="28"/>
      <c r="II577" s="28"/>
      <c r="IJ577" s="28"/>
      <c r="IK577" s="28"/>
      <c r="IL577" s="28"/>
      <c r="IM577" s="28"/>
    </row>
    <row r="578" spans="1:247" ht="38.25">
      <c r="A578" s="17" t="s">
        <v>3510</v>
      </c>
      <c r="B578" s="18" t="s">
        <v>3122</v>
      </c>
      <c r="C578" s="19" t="s">
        <v>3068</v>
      </c>
      <c r="D578" s="20" t="s">
        <v>3511</v>
      </c>
      <c r="E578" s="21" t="s">
        <v>3512</v>
      </c>
      <c r="F578" s="17" t="s">
        <v>368</v>
      </c>
      <c r="G578" s="22" t="s">
        <v>3513</v>
      </c>
      <c r="H578" s="23" t="s">
        <v>2670</v>
      </c>
      <c r="I578" s="22">
        <v>71320000</v>
      </c>
      <c r="J578" s="23" t="s">
        <v>3514</v>
      </c>
      <c r="K578" s="24"/>
      <c r="L578" s="25">
        <v>5658.5</v>
      </c>
      <c r="M578" s="26"/>
      <c r="N578" s="27" t="s">
        <v>3515</v>
      </c>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c r="EP578" s="28"/>
      <c r="EQ578" s="28"/>
      <c r="ER578" s="28"/>
      <c r="ES578" s="28"/>
      <c r="ET578" s="28"/>
      <c r="EU578" s="28"/>
      <c r="EV578" s="28"/>
      <c r="EW578" s="28"/>
      <c r="EX578" s="28"/>
      <c r="EY578" s="28"/>
      <c r="EZ578" s="28"/>
      <c r="FA578" s="28"/>
      <c r="FB578" s="28"/>
      <c r="FC578" s="28"/>
      <c r="FD578" s="28"/>
      <c r="FE578" s="28"/>
      <c r="FF578" s="28"/>
      <c r="FG578" s="28"/>
      <c r="FH578" s="28"/>
      <c r="FI578" s="28"/>
      <c r="FJ578" s="28"/>
      <c r="FK578" s="28"/>
      <c r="FL578" s="28"/>
      <c r="FM578" s="28"/>
      <c r="FN578" s="28"/>
      <c r="FO578" s="28"/>
      <c r="FP578" s="28"/>
      <c r="FQ578" s="28"/>
      <c r="FR578" s="28"/>
      <c r="FS578" s="28"/>
      <c r="FT578" s="28"/>
      <c r="FU578" s="28"/>
      <c r="FV578" s="28"/>
      <c r="FW578" s="28"/>
      <c r="FX578" s="28"/>
      <c r="FY578" s="28"/>
      <c r="FZ578" s="28"/>
      <c r="GA578" s="28"/>
      <c r="GB578" s="28"/>
      <c r="GC578" s="28"/>
      <c r="GD578" s="28"/>
      <c r="GE578" s="28"/>
      <c r="GF578" s="28"/>
      <c r="GG578" s="28"/>
      <c r="GH578" s="28"/>
      <c r="GI578" s="28"/>
      <c r="GJ578" s="28"/>
      <c r="GK578" s="28"/>
      <c r="GL578" s="28"/>
      <c r="GM578" s="28"/>
      <c r="GN578" s="28"/>
      <c r="GO578" s="28"/>
      <c r="GP578" s="28"/>
      <c r="GQ578" s="28"/>
      <c r="GR578" s="28"/>
      <c r="GS578" s="28"/>
      <c r="GT578" s="28"/>
      <c r="GU578" s="28"/>
      <c r="GV578" s="28"/>
      <c r="GW578" s="28"/>
      <c r="GX578" s="28"/>
      <c r="GY578" s="28"/>
      <c r="GZ578" s="28"/>
      <c r="HA578" s="28"/>
      <c r="HB578" s="28"/>
      <c r="HC578" s="28"/>
      <c r="HD578" s="28"/>
      <c r="HE578" s="28"/>
      <c r="HF578" s="28"/>
      <c r="HG578" s="28"/>
      <c r="HH578" s="28"/>
      <c r="HI578" s="28"/>
      <c r="HJ578" s="28"/>
      <c r="HK578" s="28"/>
      <c r="HL578" s="28"/>
      <c r="HM578" s="28"/>
      <c r="HN578" s="28"/>
      <c r="HO578" s="28"/>
      <c r="HP578" s="28"/>
      <c r="HQ578" s="28"/>
      <c r="HR578" s="28"/>
      <c r="HS578" s="28"/>
      <c r="HT578" s="28"/>
      <c r="HU578" s="28"/>
      <c r="HV578" s="28"/>
      <c r="HW578" s="28"/>
      <c r="HX578" s="28"/>
      <c r="HY578" s="28"/>
      <c r="HZ578" s="28"/>
      <c r="IA578" s="28"/>
      <c r="IB578" s="28"/>
      <c r="IC578" s="28"/>
      <c r="ID578" s="28"/>
      <c r="IE578" s="28"/>
      <c r="IF578" s="28"/>
      <c r="IG578" s="28"/>
      <c r="IH578" s="28"/>
      <c r="II578" s="28"/>
      <c r="IJ578" s="28"/>
      <c r="IK578" s="28"/>
      <c r="IL578" s="28"/>
      <c r="IM578" s="28"/>
    </row>
    <row r="579" spans="1:247" ht="25.5">
      <c r="A579" s="17" t="s">
        <v>3516</v>
      </c>
      <c r="B579" s="18" t="s">
        <v>3122</v>
      </c>
      <c r="C579" s="19" t="s">
        <v>396</v>
      </c>
      <c r="D579" s="20" t="s">
        <v>3517</v>
      </c>
      <c r="E579" s="21" t="s">
        <v>3518</v>
      </c>
      <c r="F579" s="17" t="s">
        <v>368</v>
      </c>
      <c r="G579" s="22" t="s">
        <v>503</v>
      </c>
      <c r="H579" s="23" t="s">
        <v>1566</v>
      </c>
      <c r="I579" s="22" t="s">
        <v>503</v>
      </c>
      <c r="J579" s="23" t="s">
        <v>1566</v>
      </c>
      <c r="K579" s="24"/>
      <c r="L579" s="25">
        <v>2000</v>
      </c>
      <c r="M579" s="26"/>
      <c r="N579" s="27" t="s">
        <v>3519</v>
      </c>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8"/>
      <c r="ER579" s="28"/>
      <c r="ES579" s="28"/>
      <c r="ET579" s="28"/>
      <c r="EU579" s="28"/>
      <c r="EV579" s="28"/>
      <c r="EW579" s="28"/>
      <c r="EX579" s="28"/>
      <c r="EY579" s="28"/>
      <c r="EZ579" s="28"/>
      <c r="FA579" s="28"/>
      <c r="FB579" s="28"/>
      <c r="FC579" s="28"/>
      <c r="FD579" s="28"/>
      <c r="FE579" s="28"/>
      <c r="FF579" s="28"/>
      <c r="FG579" s="28"/>
      <c r="FH579" s="28"/>
      <c r="FI579" s="28"/>
      <c r="FJ579" s="28"/>
      <c r="FK579" s="28"/>
      <c r="FL579" s="28"/>
      <c r="FM579" s="28"/>
      <c r="FN579" s="28"/>
      <c r="FO579" s="28"/>
      <c r="FP579" s="28"/>
      <c r="FQ579" s="28"/>
      <c r="FR579" s="28"/>
      <c r="FS579" s="28"/>
      <c r="FT579" s="28"/>
      <c r="FU579" s="28"/>
      <c r="FV579" s="28"/>
      <c r="FW579" s="28"/>
      <c r="FX579" s="28"/>
      <c r="FY579" s="28"/>
      <c r="FZ579" s="28"/>
      <c r="GA579" s="28"/>
      <c r="GB579" s="28"/>
      <c r="GC579" s="28"/>
      <c r="GD579" s="28"/>
      <c r="GE579" s="28"/>
      <c r="GF579" s="28"/>
      <c r="GG579" s="28"/>
      <c r="GH579" s="28"/>
      <c r="GI579" s="28"/>
      <c r="GJ579" s="28"/>
      <c r="GK579" s="28"/>
      <c r="GL579" s="28"/>
      <c r="GM579" s="28"/>
      <c r="GN579" s="28"/>
      <c r="GO579" s="28"/>
      <c r="GP579" s="28"/>
      <c r="GQ579" s="28"/>
      <c r="GR579" s="28"/>
      <c r="GS579" s="28"/>
      <c r="GT579" s="28"/>
      <c r="GU579" s="28"/>
      <c r="GV579" s="28"/>
      <c r="GW579" s="28"/>
      <c r="GX579" s="28"/>
      <c r="GY579" s="28"/>
      <c r="GZ579" s="28"/>
      <c r="HA579" s="28"/>
      <c r="HB579" s="28"/>
      <c r="HC579" s="28"/>
      <c r="HD579" s="28"/>
      <c r="HE579" s="28"/>
      <c r="HF579" s="28"/>
      <c r="HG579" s="28"/>
      <c r="HH579" s="28"/>
      <c r="HI579" s="28"/>
      <c r="HJ579" s="28"/>
      <c r="HK579" s="28"/>
      <c r="HL579" s="28"/>
      <c r="HM579" s="28"/>
      <c r="HN579" s="28"/>
      <c r="HO579" s="28"/>
      <c r="HP579" s="28"/>
      <c r="HQ579" s="28"/>
      <c r="HR579" s="28"/>
      <c r="HS579" s="28"/>
      <c r="HT579" s="28"/>
      <c r="HU579" s="28"/>
      <c r="HV579" s="28"/>
      <c r="HW579" s="28"/>
      <c r="HX579" s="28"/>
      <c r="HY579" s="28"/>
      <c r="HZ579" s="28"/>
      <c r="IA579" s="28"/>
      <c r="IB579" s="28"/>
      <c r="IC579" s="28"/>
      <c r="ID579" s="28"/>
      <c r="IE579" s="28"/>
      <c r="IF579" s="28"/>
      <c r="IG579" s="28"/>
      <c r="IH579" s="28"/>
      <c r="II579" s="28"/>
      <c r="IJ579" s="28"/>
      <c r="IK579" s="28"/>
      <c r="IL579" s="28"/>
      <c r="IM579" s="28"/>
    </row>
    <row r="580" spans="1:247" ht="38.25">
      <c r="A580" s="17" t="s">
        <v>3520</v>
      </c>
      <c r="B580" s="18" t="s">
        <v>3521</v>
      </c>
      <c r="C580" s="19" t="s">
        <v>396</v>
      </c>
      <c r="D580" s="20" t="s">
        <v>1391</v>
      </c>
      <c r="E580" s="21" t="s">
        <v>1392</v>
      </c>
      <c r="F580" s="17" t="s">
        <v>388</v>
      </c>
      <c r="G580" s="22">
        <v>39100000</v>
      </c>
      <c r="H580" s="23" t="s">
        <v>470</v>
      </c>
      <c r="I580" s="22" t="s">
        <v>3522</v>
      </c>
      <c r="J580" s="23" t="s">
        <v>3523</v>
      </c>
      <c r="K580" s="24"/>
      <c r="L580" s="25">
        <v>4653</v>
      </c>
      <c r="M580" s="26" t="s">
        <v>3524</v>
      </c>
      <c r="N580" s="27"/>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8"/>
      <c r="ER580" s="28"/>
      <c r="ES580" s="28"/>
      <c r="ET580" s="28"/>
      <c r="EU580" s="28"/>
      <c r="EV580" s="28"/>
      <c r="EW580" s="28"/>
      <c r="EX580" s="28"/>
      <c r="EY580" s="28"/>
      <c r="EZ580" s="28"/>
      <c r="FA580" s="28"/>
      <c r="FB580" s="28"/>
      <c r="FC580" s="28"/>
      <c r="FD580" s="28"/>
      <c r="FE580" s="28"/>
      <c r="FF580" s="28"/>
      <c r="FG580" s="28"/>
      <c r="FH580" s="28"/>
      <c r="FI580" s="28"/>
      <c r="FJ580" s="28"/>
      <c r="FK580" s="28"/>
      <c r="FL580" s="28"/>
      <c r="FM580" s="28"/>
      <c r="FN580" s="28"/>
      <c r="FO580" s="28"/>
      <c r="FP580" s="28"/>
      <c r="FQ580" s="28"/>
      <c r="FR580" s="28"/>
      <c r="FS580" s="28"/>
      <c r="FT580" s="28"/>
      <c r="FU580" s="28"/>
      <c r="FV580" s="28"/>
      <c r="FW580" s="28"/>
      <c r="FX580" s="28"/>
      <c r="FY580" s="28"/>
      <c r="FZ580" s="28"/>
      <c r="GA580" s="28"/>
      <c r="GB580" s="28"/>
      <c r="GC580" s="28"/>
      <c r="GD580" s="28"/>
      <c r="GE580" s="28"/>
      <c r="GF580" s="28"/>
      <c r="GG580" s="28"/>
      <c r="GH580" s="28"/>
      <c r="GI580" s="28"/>
      <c r="GJ580" s="28"/>
      <c r="GK580" s="28"/>
      <c r="GL580" s="28"/>
      <c r="GM580" s="28"/>
      <c r="GN580" s="28"/>
      <c r="GO580" s="28"/>
      <c r="GP580" s="28"/>
      <c r="GQ580" s="28"/>
      <c r="GR580" s="28"/>
      <c r="GS580" s="28"/>
      <c r="GT580" s="28"/>
      <c r="GU580" s="28"/>
      <c r="GV580" s="28"/>
      <c r="GW580" s="28"/>
      <c r="GX580" s="28"/>
      <c r="GY580" s="28"/>
      <c r="GZ580" s="28"/>
      <c r="HA580" s="28"/>
      <c r="HB580" s="28"/>
      <c r="HC580" s="28"/>
      <c r="HD580" s="28"/>
      <c r="HE580" s="28"/>
      <c r="HF580" s="28"/>
      <c r="HG580" s="28"/>
      <c r="HH580" s="28"/>
      <c r="HI580" s="28"/>
      <c r="HJ580" s="28"/>
      <c r="HK580" s="28"/>
      <c r="HL580" s="28"/>
      <c r="HM580" s="28"/>
      <c r="HN580" s="28"/>
      <c r="HO580" s="28"/>
      <c r="HP580" s="28"/>
      <c r="HQ580" s="28"/>
      <c r="HR580" s="28"/>
      <c r="HS580" s="28"/>
      <c r="HT580" s="28"/>
      <c r="HU580" s="28"/>
      <c r="HV580" s="28"/>
      <c r="HW580" s="28"/>
      <c r="HX580" s="28"/>
      <c r="HY580" s="28"/>
      <c r="HZ580" s="28"/>
      <c r="IA580" s="28"/>
      <c r="IB580" s="28"/>
      <c r="IC580" s="28"/>
      <c r="ID580" s="28"/>
      <c r="IE580" s="28"/>
      <c r="IF580" s="28"/>
      <c r="IG580" s="28"/>
      <c r="IH580" s="28"/>
      <c r="II580" s="28"/>
      <c r="IJ580" s="28"/>
      <c r="IK580" s="28"/>
      <c r="IL580" s="28"/>
      <c r="IM580" s="28"/>
    </row>
    <row r="581" spans="1:247" ht="25.5">
      <c r="A581" s="17" t="s">
        <v>3525</v>
      </c>
      <c r="B581" s="18" t="s">
        <v>3521</v>
      </c>
      <c r="C581" s="19" t="s">
        <v>396</v>
      </c>
      <c r="D581" s="20" t="s">
        <v>580</v>
      </c>
      <c r="E581" s="21" t="s">
        <v>581</v>
      </c>
      <c r="F581" s="17" t="s">
        <v>369</v>
      </c>
      <c r="G581" s="22" t="s">
        <v>3526</v>
      </c>
      <c r="H581" s="23" t="s">
        <v>1435</v>
      </c>
      <c r="I581" s="22" t="s">
        <v>3527</v>
      </c>
      <c r="J581" s="23" t="s">
        <v>3528</v>
      </c>
      <c r="K581" s="24" t="s">
        <v>3529</v>
      </c>
      <c r="L581" s="25">
        <v>3350</v>
      </c>
      <c r="M581" s="26" t="s">
        <v>3530</v>
      </c>
      <c r="N581" s="27"/>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c r="EP581" s="28"/>
      <c r="EQ581" s="28"/>
      <c r="ER581" s="28"/>
      <c r="ES581" s="28"/>
      <c r="ET581" s="28"/>
      <c r="EU581" s="28"/>
      <c r="EV581" s="28"/>
      <c r="EW581" s="28"/>
      <c r="EX581" s="28"/>
      <c r="EY581" s="28"/>
      <c r="EZ581" s="28"/>
      <c r="FA581" s="28"/>
      <c r="FB581" s="28"/>
      <c r="FC581" s="28"/>
      <c r="FD581" s="28"/>
      <c r="FE581" s="28"/>
      <c r="FF581" s="28"/>
      <c r="FG581" s="28"/>
      <c r="FH581" s="28"/>
      <c r="FI581" s="28"/>
      <c r="FJ581" s="28"/>
      <c r="FK581" s="28"/>
      <c r="FL581" s="28"/>
      <c r="FM581" s="28"/>
      <c r="FN581" s="28"/>
      <c r="FO581" s="28"/>
      <c r="FP581" s="28"/>
      <c r="FQ581" s="28"/>
      <c r="FR581" s="28"/>
      <c r="FS581" s="28"/>
      <c r="FT581" s="28"/>
      <c r="FU581" s="28"/>
      <c r="FV581" s="28"/>
      <c r="FW581" s="28"/>
      <c r="FX581" s="28"/>
      <c r="FY581" s="28"/>
      <c r="FZ581" s="28"/>
      <c r="GA581" s="28"/>
      <c r="GB581" s="28"/>
      <c r="GC581" s="28"/>
      <c r="GD581" s="28"/>
      <c r="GE581" s="28"/>
      <c r="GF581" s="28"/>
      <c r="GG581" s="28"/>
      <c r="GH581" s="28"/>
      <c r="GI581" s="28"/>
      <c r="GJ581" s="28"/>
      <c r="GK581" s="28"/>
      <c r="GL581" s="28"/>
      <c r="GM581" s="28"/>
      <c r="GN581" s="28"/>
      <c r="GO581" s="28"/>
      <c r="GP581" s="28"/>
      <c r="GQ581" s="28"/>
      <c r="GR581" s="28"/>
      <c r="GS581" s="28"/>
      <c r="GT581" s="28"/>
      <c r="GU581" s="28"/>
      <c r="GV581" s="28"/>
      <c r="GW581" s="28"/>
      <c r="GX581" s="28"/>
      <c r="GY581" s="28"/>
      <c r="GZ581" s="28"/>
      <c r="HA581" s="28"/>
      <c r="HB581" s="28"/>
      <c r="HC581" s="28"/>
      <c r="HD581" s="28"/>
      <c r="HE581" s="28"/>
      <c r="HF581" s="28"/>
      <c r="HG581" s="28"/>
      <c r="HH581" s="28"/>
      <c r="HI581" s="28"/>
      <c r="HJ581" s="28"/>
      <c r="HK581" s="28"/>
      <c r="HL581" s="28"/>
      <c r="HM581" s="28"/>
      <c r="HN581" s="28"/>
      <c r="HO581" s="28"/>
      <c r="HP581" s="28"/>
      <c r="HQ581" s="28"/>
      <c r="HR581" s="28"/>
      <c r="HS581" s="28"/>
      <c r="HT581" s="28"/>
      <c r="HU581" s="28"/>
      <c r="HV581" s="28"/>
      <c r="HW581" s="28"/>
      <c r="HX581" s="28"/>
      <c r="HY581" s="28"/>
      <c r="HZ581" s="28"/>
      <c r="IA581" s="28"/>
      <c r="IB581" s="28"/>
      <c r="IC581" s="28"/>
      <c r="ID581" s="28"/>
      <c r="IE581" s="28"/>
      <c r="IF581" s="28"/>
      <c r="IG581" s="28"/>
      <c r="IH581" s="28"/>
      <c r="II581" s="28"/>
      <c r="IJ581" s="28"/>
      <c r="IK581" s="28"/>
      <c r="IL581" s="28"/>
      <c r="IM581" s="28"/>
    </row>
    <row r="582" spans="1:247" ht="38.25">
      <c r="A582" s="17" t="s">
        <v>3531</v>
      </c>
      <c r="B582" s="18" t="s">
        <v>3521</v>
      </c>
      <c r="C582" s="19" t="s">
        <v>396</v>
      </c>
      <c r="D582" s="20" t="s">
        <v>631</v>
      </c>
      <c r="E582" s="21" t="s">
        <v>632</v>
      </c>
      <c r="F582" s="17" t="s">
        <v>368</v>
      </c>
      <c r="G582" s="22" t="s">
        <v>441</v>
      </c>
      <c r="H582" s="23" t="s">
        <v>442</v>
      </c>
      <c r="I582" s="22" t="s">
        <v>441</v>
      </c>
      <c r="J582" s="23" t="s">
        <v>3532</v>
      </c>
      <c r="K582" s="24">
        <f>9860+9830+4110</f>
        <v>23800</v>
      </c>
      <c r="L582" s="25">
        <v>42602</v>
      </c>
      <c r="M582" s="26"/>
      <c r="N582" s="27" t="s">
        <v>3533</v>
      </c>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c r="EP582" s="28"/>
      <c r="EQ582" s="28"/>
      <c r="ER582" s="28"/>
      <c r="ES582" s="28"/>
      <c r="ET582" s="28"/>
      <c r="EU582" s="28"/>
      <c r="EV582" s="28"/>
      <c r="EW582" s="28"/>
      <c r="EX582" s="28"/>
      <c r="EY582" s="28"/>
      <c r="EZ582" s="28"/>
      <c r="FA582" s="28"/>
      <c r="FB582" s="28"/>
      <c r="FC582" s="28"/>
      <c r="FD582" s="28"/>
      <c r="FE582" s="28"/>
      <c r="FF582" s="28"/>
      <c r="FG582" s="28"/>
      <c r="FH582" s="28"/>
      <c r="FI582" s="28"/>
      <c r="FJ582" s="28"/>
      <c r="FK582" s="28"/>
      <c r="FL582" s="28"/>
      <c r="FM582" s="28"/>
      <c r="FN582" s="28"/>
      <c r="FO582" s="28"/>
      <c r="FP582" s="28"/>
      <c r="FQ582" s="28"/>
      <c r="FR582" s="28"/>
      <c r="FS582" s="28"/>
      <c r="FT582" s="28"/>
      <c r="FU582" s="28"/>
      <c r="FV582" s="28"/>
      <c r="FW582" s="28"/>
      <c r="FX582" s="28"/>
      <c r="FY582" s="28"/>
      <c r="FZ582" s="28"/>
      <c r="GA582" s="28"/>
      <c r="GB582" s="28"/>
      <c r="GC582" s="28"/>
      <c r="GD582" s="28"/>
      <c r="GE582" s="28"/>
      <c r="GF582" s="28"/>
      <c r="GG582" s="28"/>
      <c r="GH582" s="28"/>
      <c r="GI582" s="28"/>
      <c r="GJ582" s="28"/>
      <c r="GK582" s="28"/>
      <c r="GL582" s="28"/>
      <c r="GM582" s="28"/>
      <c r="GN582" s="28"/>
      <c r="GO582" s="28"/>
      <c r="GP582" s="28"/>
      <c r="GQ582" s="28"/>
      <c r="GR582" s="28"/>
      <c r="GS582" s="28"/>
      <c r="GT582" s="28"/>
      <c r="GU582" s="28"/>
      <c r="GV582" s="28"/>
      <c r="GW582" s="28"/>
      <c r="GX582" s="28"/>
      <c r="GY582" s="28"/>
      <c r="GZ582" s="28"/>
      <c r="HA582" s="28"/>
      <c r="HB582" s="28"/>
      <c r="HC582" s="28"/>
      <c r="HD582" s="28"/>
      <c r="HE582" s="28"/>
      <c r="HF582" s="28"/>
      <c r="HG582" s="28"/>
      <c r="HH582" s="28"/>
      <c r="HI582" s="28"/>
      <c r="HJ582" s="28"/>
      <c r="HK582" s="28"/>
      <c r="HL582" s="28"/>
      <c r="HM582" s="28"/>
      <c r="HN582" s="28"/>
      <c r="HO582" s="28"/>
      <c r="HP582" s="28"/>
      <c r="HQ582" s="28"/>
      <c r="HR582" s="28"/>
      <c r="HS582" s="28"/>
      <c r="HT582" s="28"/>
      <c r="HU582" s="28"/>
      <c r="HV582" s="28"/>
      <c r="HW582" s="28"/>
      <c r="HX582" s="28"/>
      <c r="HY582" s="28"/>
      <c r="HZ582" s="28"/>
      <c r="IA582" s="28"/>
      <c r="IB582" s="28"/>
      <c r="IC582" s="28"/>
      <c r="ID582" s="28"/>
      <c r="IE582" s="28"/>
      <c r="IF582" s="28"/>
      <c r="IG582" s="28"/>
      <c r="IH582" s="28"/>
      <c r="II582" s="28"/>
      <c r="IJ582" s="28"/>
      <c r="IK582" s="28"/>
      <c r="IL582" s="28"/>
      <c r="IM582" s="28"/>
    </row>
    <row r="583" spans="1:247" ht="25.5">
      <c r="A583" s="17" t="s">
        <v>3534</v>
      </c>
      <c r="B583" s="30" t="s">
        <v>3521</v>
      </c>
      <c r="C583" s="31" t="s">
        <v>396</v>
      </c>
      <c r="D583" s="32" t="s">
        <v>3535</v>
      </c>
      <c r="E583" s="33" t="s">
        <v>3536</v>
      </c>
      <c r="F583" s="34" t="s">
        <v>368</v>
      </c>
      <c r="G583" s="22" t="s">
        <v>3537</v>
      </c>
      <c r="H583" s="23" t="s">
        <v>943</v>
      </c>
      <c r="I583" s="22">
        <v>80511000</v>
      </c>
      <c r="J583" s="23" t="s">
        <v>3538</v>
      </c>
      <c r="K583" s="24"/>
      <c r="L583" s="25">
        <f>4543+212.4</f>
        <v>4755.4</v>
      </c>
      <c r="M583" s="26"/>
      <c r="N583" s="27" t="s">
        <v>3539</v>
      </c>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c r="EP583" s="28"/>
      <c r="EQ583" s="28"/>
      <c r="ER583" s="28"/>
      <c r="ES583" s="28"/>
      <c r="ET583" s="28"/>
      <c r="EU583" s="28"/>
      <c r="EV583" s="28"/>
      <c r="EW583" s="28"/>
      <c r="EX583" s="28"/>
      <c r="EY583" s="28"/>
      <c r="EZ583" s="28"/>
      <c r="FA583" s="28"/>
      <c r="FB583" s="28"/>
      <c r="FC583" s="28"/>
      <c r="FD583" s="28"/>
      <c r="FE583" s="28"/>
      <c r="FF583" s="28"/>
      <c r="FG583" s="28"/>
      <c r="FH583" s="28"/>
      <c r="FI583" s="28"/>
      <c r="FJ583" s="28"/>
      <c r="FK583" s="28"/>
      <c r="FL583" s="28"/>
      <c r="FM583" s="28"/>
      <c r="FN583" s="28"/>
      <c r="FO583" s="28"/>
      <c r="FP583" s="28"/>
      <c r="FQ583" s="28"/>
      <c r="FR583" s="28"/>
      <c r="FS583" s="28"/>
      <c r="FT583" s="28"/>
      <c r="FU583" s="28"/>
      <c r="FV583" s="28"/>
      <c r="FW583" s="28"/>
      <c r="FX583" s="28"/>
      <c r="FY583" s="28"/>
      <c r="FZ583" s="28"/>
      <c r="GA583" s="28"/>
      <c r="GB583" s="28"/>
      <c r="GC583" s="28"/>
      <c r="GD583" s="28"/>
      <c r="GE583" s="28"/>
      <c r="GF583" s="28"/>
      <c r="GG583" s="28"/>
      <c r="GH583" s="28"/>
      <c r="GI583" s="28"/>
      <c r="GJ583" s="28"/>
      <c r="GK583" s="28"/>
      <c r="GL583" s="28"/>
      <c r="GM583" s="28"/>
      <c r="GN583" s="28"/>
      <c r="GO583" s="28"/>
      <c r="GP583" s="28"/>
      <c r="GQ583" s="28"/>
      <c r="GR583" s="28"/>
      <c r="GS583" s="28"/>
      <c r="GT583" s="28"/>
      <c r="GU583" s="28"/>
      <c r="GV583" s="28"/>
      <c r="GW583" s="28"/>
      <c r="GX583" s="28"/>
      <c r="GY583" s="28"/>
      <c r="GZ583" s="28"/>
      <c r="HA583" s="28"/>
      <c r="HB583" s="28"/>
      <c r="HC583" s="28"/>
      <c r="HD583" s="28"/>
      <c r="HE583" s="28"/>
      <c r="HF583" s="28"/>
      <c r="HG583" s="28"/>
      <c r="HH583" s="28"/>
      <c r="HI583" s="28"/>
      <c r="HJ583" s="28"/>
      <c r="HK583" s="28"/>
      <c r="HL583" s="28"/>
      <c r="HM583" s="28"/>
      <c r="HN583" s="28"/>
      <c r="HO583" s="28"/>
      <c r="HP583" s="28"/>
      <c r="HQ583" s="28"/>
      <c r="HR583" s="28"/>
      <c r="HS583" s="28"/>
      <c r="HT583" s="28"/>
      <c r="HU583" s="28"/>
      <c r="HV583" s="28"/>
      <c r="HW583" s="28"/>
      <c r="HX583" s="28"/>
      <c r="HY583" s="28"/>
      <c r="HZ583" s="28"/>
      <c r="IA583" s="28"/>
      <c r="IB583" s="28"/>
      <c r="IC583" s="28"/>
      <c r="ID583" s="28"/>
      <c r="IE583" s="28"/>
      <c r="IF583" s="28"/>
      <c r="IG583" s="28"/>
      <c r="IH583" s="28"/>
      <c r="II583" s="28"/>
      <c r="IJ583" s="28"/>
      <c r="IK583" s="28"/>
      <c r="IL583" s="28"/>
      <c r="IM583" s="28"/>
    </row>
    <row r="584" spans="1:247" ht="38.25">
      <c r="A584" s="17" t="s">
        <v>3534</v>
      </c>
      <c r="B584" s="30" t="s">
        <v>3521</v>
      </c>
      <c r="C584" s="31" t="s">
        <v>396</v>
      </c>
      <c r="D584" s="32" t="s">
        <v>3535</v>
      </c>
      <c r="E584" s="33" t="s">
        <v>3536</v>
      </c>
      <c r="F584" s="34" t="s">
        <v>368</v>
      </c>
      <c r="G584" s="22" t="s">
        <v>3540</v>
      </c>
      <c r="H584" s="23" t="s">
        <v>3541</v>
      </c>
      <c r="I584" s="22" t="s">
        <v>3540</v>
      </c>
      <c r="J584" s="23" t="s">
        <v>3542</v>
      </c>
      <c r="K584" s="24"/>
      <c r="L584" s="25">
        <f>992.97+1173.51+(3*1404.2)</f>
        <v>6379.08</v>
      </c>
      <c r="M584" s="26"/>
      <c r="N584" s="27" t="s">
        <v>3539</v>
      </c>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c r="EP584" s="28"/>
      <c r="EQ584" s="28"/>
      <c r="ER584" s="28"/>
      <c r="ES584" s="28"/>
      <c r="ET584" s="28"/>
      <c r="EU584" s="28"/>
      <c r="EV584" s="28"/>
      <c r="EW584" s="28"/>
      <c r="EX584" s="28"/>
      <c r="EY584" s="28"/>
      <c r="EZ584" s="28"/>
      <c r="FA584" s="28"/>
      <c r="FB584" s="28"/>
      <c r="FC584" s="28"/>
      <c r="FD584" s="28"/>
      <c r="FE584" s="28"/>
      <c r="FF584" s="28"/>
      <c r="FG584" s="28"/>
      <c r="FH584" s="28"/>
      <c r="FI584" s="28"/>
      <c r="FJ584" s="28"/>
      <c r="FK584" s="28"/>
      <c r="FL584" s="28"/>
      <c r="FM584" s="28"/>
      <c r="FN584" s="28"/>
      <c r="FO584" s="28"/>
      <c r="FP584" s="28"/>
      <c r="FQ584" s="28"/>
      <c r="FR584" s="28"/>
      <c r="FS584" s="28"/>
      <c r="FT584" s="28"/>
      <c r="FU584" s="28"/>
      <c r="FV584" s="28"/>
      <c r="FW584" s="28"/>
      <c r="FX584" s="28"/>
      <c r="FY584" s="28"/>
      <c r="FZ584" s="28"/>
      <c r="GA584" s="28"/>
      <c r="GB584" s="28"/>
      <c r="GC584" s="28"/>
      <c r="GD584" s="28"/>
      <c r="GE584" s="28"/>
      <c r="GF584" s="28"/>
      <c r="GG584" s="28"/>
      <c r="GH584" s="28"/>
      <c r="GI584" s="28"/>
      <c r="GJ584" s="28"/>
      <c r="GK584" s="28"/>
      <c r="GL584" s="28"/>
      <c r="GM584" s="28"/>
      <c r="GN584" s="28"/>
      <c r="GO584" s="28"/>
      <c r="GP584" s="28"/>
      <c r="GQ584" s="28"/>
      <c r="GR584" s="28"/>
      <c r="GS584" s="28"/>
      <c r="GT584" s="28"/>
      <c r="GU584" s="28"/>
      <c r="GV584" s="28"/>
      <c r="GW584" s="28"/>
      <c r="GX584" s="28"/>
      <c r="GY584" s="28"/>
      <c r="GZ584" s="28"/>
      <c r="HA584" s="28"/>
      <c r="HB584" s="28"/>
      <c r="HC584" s="28"/>
      <c r="HD584" s="28"/>
      <c r="HE584" s="28"/>
      <c r="HF584" s="28"/>
      <c r="HG584" s="28"/>
      <c r="HH584" s="28"/>
      <c r="HI584" s="28"/>
      <c r="HJ584" s="28"/>
      <c r="HK584" s="28"/>
      <c r="HL584" s="28"/>
      <c r="HM584" s="28"/>
      <c r="HN584" s="28"/>
      <c r="HO584" s="28"/>
      <c r="HP584" s="28"/>
      <c r="HQ584" s="28"/>
      <c r="HR584" s="28"/>
      <c r="HS584" s="28"/>
      <c r="HT584" s="28"/>
      <c r="HU584" s="28"/>
      <c r="HV584" s="28"/>
      <c r="HW584" s="28"/>
      <c r="HX584" s="28"/>
      <c r="HY584" s="28"/>
      <c r="HZ584" s="28"/>
      <c r="IA584" s="28"/>
      <c r="IB584" s="28"/>
      <c r="IC584" s="28"/>
      <c r="ID584" s="28"/>
      <c r="IE584" s="28"/>
      <c r="IF584" s="28"/>
      <c r="IG584" s="28"/>
      <c r="IH584" s="28"/>
      <c r="II584" s="28"/>
      <c r="IJ584" s="28"/>
      <c r="IK584" s="28"/>
      <c r="IL584" s="28"/>
      <c r="IM584" s="28"/>
    </row>
    <row r="585" spans="1:247" ht="38.25">
      <c r="A585" s="17" t="s">
        <v>3543</v>
      </c>
      <c r="B585" s="30" t="s">
        <v>3521</v>
      </c>
      <c r="C585" s="31" t="s">
        <v>396</v>
      </c>
      <c r="D585" s="35" t="s">
        <v>3100</v>
      </c>
      <c r="E585" s="36" t="s">
        <v>3101</v>
      </c>
      <c r="F585" s="34" t="s">
        <v>368</v>
      </c>
      <c r="G585" s="22" t="s">
        <v>3102</v>
      </c>
      <c r="H585" s="23" t="s">
        <v>3103</v>
      </c>
      <c r="I585" s="22">
        <v>48443000</v>
      </c>
      <c r="J585" s="23" t="s">
        <v>3544</v>
      </c>
      <c r="K585" s="24"/>
      <c r="L585" s="25">
        <v>87</v>
      </c>
      <c r="M585" s="26"/>
      <c r="N585" s="27" t="s">
        <v>3545</v>
      </c>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c r="EP585" s="28"/>
      <c r="EQ585" s="28"/>
      <c r="ER585" s="28"/>
      <c r="ES585" s="28"/>
      <c r="ET585" s="28"/>
      <c r="EU585" s="28"/>
      <c r="EV585" s="28"/>
      <c r="EW585" s="28"/>
      <c r="EX585" s="28"/>
      <c r="EY585" s="28"/>
      <c r="EZ585" s="28"/>
      <c r="FA585" s="28"/>
      <c r="FB585" s="28"/>
      <c r="FC585" s="28"/>
      <c r="FD585" s="28"/>
      <c r="FE585" s="28"/>
      <c r="FF585" s="28"/>
      <c r="FG585" s="28"/>
      <c r="FH585" s="28"/>
      <c r="FI585" s="28"/>
      <c r="FJ585" s="28"/>
      <c r="FK585" s="28"/>
      <c r="FL585" s="28"/>
      <c r="FM585" s="28"/>
      <c r="FN585" s="28"/>
      <c r="FO585" s="28"/>
      <c r="FP585" s="28"/>
      <c r="FQ585" s="28"/>
      <c r="FR585" s="28"/>
      <c r="FS585" s="28"/>
      <c r="FT585" s="28"/>
      <c r="FU585" s="28"/>
      <c r="FV585" s="28"/>
      <c r="FW585" s="28"/>
      <c r="FX585" s="28"/>
      <c r="FY585" s="28"/>
      <c r="FZ585" s="28"/>
      <c r="GA585" s="28"/>
      <c r="GB585" s="28"/>
      <c r="GC585" s="28"/>
      <c r="GD585" s="28"/>
      <c r="GE585" s="28"/>
      <c r="GF585" s="28"/>
      <c r="GG585" s="28"/>
      <c r="GH585" s="28"/>
      <c r="GI585" s="28"/>
      <c r="GJ585" s="28"/>
      <c r="GK585" s="28"/>
      <c r="GL585" s="28"/>
      <c r="GM585" s="28"/>
      <c r="GN585" s="28"/>
      <c r="GO585" s="28"/>
      <c r="GP585" s="28"/>
      <c r="GQ585" s="28"/>
      <c r="GR585" s="28"/>
      <c r="GS585" s="28"/>
      <c r="GT585" s="28"/>
      <c r="GU585" s="28"/>
      <c r="GV585" s="28"/>
      <c r="GW585" s="28"/>
      <c r="GX585" s="28"/>
      <c r="GY585" s="28"/>
      <c r="GZ585" s="28"/>
      <c r="HA585" s="28"/>
      <c r="HB585" s="28"/>
      <c r="HC585" s="28"/>
      <c r="HD585" s="28"/>
      <c r="HE585" s="28"/>
      <c r="HF585" s="28"/>
      <c r="HG585" s="28"/>
      <c r="HH585" s="28"/>
      <c r="HI585" s="28"/>
      <c r="HJ585" s="28"/>
      <c r="HK585" s="28"/>
      <c r="HL585" s="28"/>
      <c r="HM585" s="28"/>
      <c r="HN585" s="28"/>
      <c r="HO585" s="28"/>
      <c r="HP585" s="28"/>
      <c r="HQ585" s="28"/>
      <c r="HR585" s="28"/>
      <c r="HS585" s="28"/>
      <c r="HT585" s="28"/>
      <c r="HU585" s="28"/>
      <c r="HV585" s="28"/>
      <c r="HW585" s="28"/>
      <c r="HX585" s="28"/>
      <c r="HY585" s="28"/>
      <c r="HZ585" s="28"/>
      <c r="IA585" s="28"/>
      <c r="IB585" s="28"/>
      <c r="IC585" s="28"/>
      <c r="ID585" s="28"/>
      <c r="IE585" s="28"/>
      <c r="IF585" s="28"/>
      <c r="IG585" s="28"/>
      <c r="IH585" s="28"/>
      <c r="II585" s="28"/>
      <c r="IJ585" s="28"/>
      <c r="IK585" s="28"/>
      <c r="IL585" s="28"/>
      <c r="IM585" s="28"/>
    </row>
    <row r="586" spans="1:247" ht="25.5">
      <c r="A586" s="17" t="s">
        <v>3546</v>
      </c>
      <c r="B586" s="30" t="s">
        <v>3521</v>
      </c>
      <c r="C586" s="31" t="s">
        <v>396</v>
      </c>
      <c r="D586" s="35" t="s">
        <v>3547</v>
      </c>
      <c r="E586" s="36" t="s">
        <v>3548</v>
      </c>
      <c r="F586" s="34" t="s">
        <v>388</v>
      </c>
      <c r="G586" s="22">
        <v>39100000</v>
      </c>
      <c r="H586" s="23" t="s">
        <v>470</v>
      </c>
      <c r="I586" s="22" t="s">
        <v>3549</v>
      </c>
      <c r="J586" s="23" t="s">
        <v>3550</v>
      </c>
      <c r="K586" s="24" t="s">
        <v>1266</v>
      </c>
      <c r="L586" s="25">
        <v>18887</v>
      </c>
      <c r="M586" s="26" t="s">
        <v>3551</v>
      </c>
      <c r="N586" s="27"/>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c r="EU586" s="28"/>
      <c r="EV586" s="28"/>
      <c r="EW586" s="28"/>
      <c r="EX586" s="28"/>
      <c r="EY586" s="28"/>
      <c r="EZ586" s="28"/>
      <c r="FA586" s="28"/>
      <c r="FB586" s="28"/>
      <c r="FC586" s="28"/>
      <c r="FD586" s="28"/>
      <c r="FE586" s="28"/>
      <c r="FF586" s="28"/>
      <c r="FG586" s="28"/>
      <c r="FH586" s="28"/>
      <c r="FI586" s="28"/>
      <c r="FJ586" s="28"/>
      <c r="FK586" s="28"/>
      <c r="FL586" s="28"/>
      <c r="FM586" s="28"/>
      <c r="FN586" s="28"/>
      <c r="FO586" s="28"/>
      <c r="FP586" s="28"/>
      <c r="FQ586" s="28"/>
      <c r="FR586" s="28"/>
      <c r="FS586" s="28"/>
      <c r="FT586" s="28"/>
      <c r="FU586" s="28"/>
      <c r="FV586" s="28"/>
      <c r="FW586" s="28"/>
      <c r="FX586" s="28"/>
      <c r="FY586" s="28"/>
      <c r="FZ586" s="28"/>
      <c r="GA586" s="28"/>
      <c r="GB586" s="28"/>
      <c r="GC586" s="28"/>
      <c r="GD586" s="28"/>
      <c r="GE586" s="28"/>
      <c r="GF586" s="28"/>
      <c r="GG586" s="28"/>
      <c r="GH586" s="28"/>
      <c r="GI586" s="28"/>
      <c r="GJ586" s="28"/>
      <c r="GK586" s="28"/>
      <c r="GL586" s="28"/>
      <c r="GM586" s="28"/>
      <c r="GN586" s="28"/>
      <c r="GO586" s="28"/>
      <c r="GP586" s="28"/>
      <c r="GQ586" s="28"/>
      <c r="GR586" s="28"/>
      <c r="GS586" s="28"/>
      <c r="GT586" s="28"/>
      <c r="GU586" s="28"/>
      <c r="GV586" s="28"/>
      <c r="GW586" s="28"/>
      <c r="GX586" s="28"/>
      <c r="GY586" s="28"/>
      <c r="GZ586" s="28"/>
      <c r="HA586" s="28"/>
      <c r="HB586" s="28"/>
      <c r="HC586" s="28"/>
      <c r="HD586" s="28"/>
      <c r="HE586" s="28"/>
      <c r="HF586" s="28"/>
      <c r="HG586" s="28"/>
      <c r="HH586" s="28"/>
      <c r="HI586" s="28"/>
      <c r="HJ586" s="28"/>
      <c r="HK586" s="28"/>
      <c r="HL586" s="28"/>
      <c r="HM586" s="28"/>
      <c r="HN586" s="28"/>
      <c r="HO586" s="28"/>
      <c r="HP586" s="28"/>
      <c r="HQ586" s="28"/>
      <c r="HR586" s="28"/>
      <c r="HS586" s="28"/>
      <c r="HT586" s="28"/>
      <c r="HU586" s="28"/>
      <c r="HV586" s="28"/>
      <c r="HW586" s="28"/>
      <c r="HX586" s="28"/>
      <c r="HY586" s="28"/>
      <c r="HZ586" s="28"/>
      <c r="IA586" s="28"/>
      <c r="IB586" s="28"/>
      <c r="IC586" s="28"/>
      <c r="ID586" s="28"/>
      <c r="IE586" s="28"/>
      <c r="IF586" s="28"/>
      <c r="IG586" s="28"/>
      <c r="IH586" s="28"/>
      <c r="II586" s="28"/>
      <c r="IJ586" s="28"/>
      <c r="IK586" s="28"/>
      <c r="IL586" s="28"/>
      <c r="IM586" s="28"/>
    </row>
    <row r="587" spans="1:247" ht="25.5">
      <c r="A587" s="17" t="s">
        <v>3552</v>
      </c>
      <c r="B587" s="30" t="s">
        <v>2436</v>
      </c>
      <c r="C587" s="31" t="s">
        <v>396</v>
      </c>
      <c r="D587" s="35" t="s">
        <v>1029</v>
      </c>
      <c r="E587" s="36" t="s">
        <v>1030</v>
      </c>
      <c r="F587" s="34" t="s">
        <v>388</v>
      </c>
      <c r="G587" s="22">
        <v>42500000</v>
      </c>
      <c r="H587" s="23" t="s">
        <v>763</v>
      </c>
      <c r="I587" s="22" t="s">
        <v>1322</v>
      </c>
      <c r="J587" s="23" t="s">
        <v>3553</v>
      </c>
      <c r="K587" s="24" t="s">
        <v>3220</v>
      </c>
      <c r="L587" s="25">
        <v>7700</v>
      </c>
      <c r="M587" s="26" t="s">
        <v>3554</v>
      </c>
      <c r="N587" s="27"/>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c r="DX587" s="28"/>
      <c r="DY587" s="28"/>
      <c r="DZ587" s="28"/>
      <c r="EA587" s="28"/>
      <c r="EB587" s="28"/>
      <c r="EC587" s="28"/>
      <c r="ED587" s="28"/>
      <c r="EE587" s="28"/>
      <c r="EF587" s="28"/>
      <c r="EG587" s="28"/>
      <c r="EH587" s="28"/>
      <c r="EI587" s="28"/>
      <c r="EJ587" s="28"/>
      <c r="EK587" s="28"/>
      <c r="EL587" s="28"/>
      <c r="EM587" s="28"/>
      <c r="EN587" s="28"/>
      <c r="EO587" s="28"/>
      <c r="EP587" s="28"/>
      <c r="EQ587" s="28"/>
      <c r="ER587" s="28"/>
      <c r="ES587" s="28"/>
      <c r="ET587" s="28"/>
      <c r="EU587" s="28"/>
      <c r="EV587" s="28"/>
      <c r="EW587" s="28"/>
      <c r="EX587" s="28"/>
      <c r="EY587" s="28"/>
      <c r="EZ587" s="28"/>
      <c r="FA587" s="28"/>
      <c r="FB587" s="28"/>
      <c r="FC587" s="28"/>
      <c r="FD587" s="28"/>
      <c r="FE587" s="28"/>
      <c r="FF587" s="28"/>
      <c r="FG587" s="28"/>
      <c r="FH587" s="28"/>
      <c r="FI587" s="28"/>
      <c r="FJ587" s="28"/>
      <c r="FK587" s="28"/>
      <c r="FL587" s="28"/>
      <c r="FM587" s="28"/>
      <c r="FN587" s="28"/>
      <c r="FO587" s="28"/>
      <c r="FP587" s="28"/>
      <c r="FQ587" s="28"/>
      <c r="FR587" s="28"/>
      <c r="FS587" s="28"/>
      <c r="FT587" s="28"/>
      <c r="FU587" s="28"/>
      <c r="FV587" s="28"/>
      <c r="FW587" s="28"/>
      <c r="FX587" s="28"/>
      <c r="FY587" s="28"/>
      <c r="FZ587" s="28"/>
      <c r="GA587" s="28"/>
      <c r="GB587" s="28"/>
      <c r="GC587" s="28"/>
      <c r="GD587" s="28"/>
      <c r="GE587" s="28"/>
      <c r="GF587" s="28"/>
      <c r="GG587" s="28"/>
      <c r="GH587" s="28"/>
      <c r="GI587" s="28"/>
      <c r="GJ587" s="28"/>
      <c r="GK587" s="28"/>
      <c r="GL587" s="28"/>
      <c r="GM587" s="28"/>
      <c r="GN587" s="28"/>
      <c r="GO587" s="28"/>
      <c r="GP587" s="28"/>
      <c r="GQ587" s="28"/>
      <c r="GR587" s="28"/>
      <c r="GS587" s="28"/>
      <c r="GT587" s="28"/>
      <c r="GU587" s="28"/>
      <c r="GV587" s="28"/>
      <c r="GW587" s="28"/>
      <c r="GX587" s="28"/>
      <c r="GY587" s="28"/>
      <c r="GZ587" s="28"/>
      <c r="HA587" s="28"/>
      <c r="HB587" s="28"/>
      <c r="HC587" s="28"/>
      <c r="HD587" s="28"/>
      <c r="HE587" s="28"/>
      <c r="HF587" s="28"/>
      <c r="HG587" s="28"/>
      <c r="HH587" s="28"/>
      <c r="HI587" s="28"/>
      <c r="HJ587" s="28"/>
      <c r="HK587" s="28"/>
      <c r="HL587" s="28"/>
      <c r="HM587" s="28"/>
      <c r="HN587" s="28"/>
      <c r="HO587" s="28"/>
      <c r="HP587" s="28"/>
      <c r="HQ587" s="28"/>
      <c r="HR587" s="28"/>
      <c r="HS587" s="28"/>
      <c r="HT587" s="28"/>
      <c r="HU587" s="28"/>
      <c r="HV587" s="28"/>
      <c r="HW587" s="28"/>
      <c r="HX587" s="28"/>
      <c r="HY587" s="28"/>
      <c r="HZ587" s="28"/>
      <c r="IA587" s="28"/>
      <c r="IB587" s="28"/>
      <c r="IC587" s="28"/>
      <c r="ID587" s="28"/>
      <c r="IE587" s="28"/>
      <c r="IF587" s="28"/>
      <c r="IG587" s="28"/>
      <c r="IH587" s="28"/>
      <c r="II587" s="28"/>
      <c r="IJ587" s="28"/>
      <c r="IK587" s="28"/>
      <c r="IL587" s="28"/>
      <c r="IM587" s="28"/>
    </row>
    <row r="588" spans="1:247" ht="25.5">
      <c r="A588" s="17" t="s">
        <v>3555</v>
      </c>
      <c r="B588" s="30" t="s">
        <v>2436</v>
      </c>
      <c r="C588" s="31" t="s">
        <v>3068</v>
      </c>
      <c r="D588" s="35" t="s">
        <v>1911</v>
      </c>
      <c r="E588" s="36" t="s">
        <v>1912</v>
      </c>
      <c r="F588" s="34" t="s">
        <v>368</v>
      </c>
      <c r="G588" s="22">
        <v>158000001</v>
      </c>
      <c r="H588" s="23" t="s">
        <v>1541</v>
      </c>
      <c r="I588" s="22">
        <v>15861000</v>
      </c>
      <c r="J588" s="23" t="s">
        <v>3556</v>
      </c>
      <c r="K588" s="24" t="s">
        <v>3557</v>
      </c>
      <c r="L588" s="25">
        <v>42</v>
      </c>
      <c r="M588" s="26"/>
      <c r="N588" s="27" t="s">
        <v>3558</v>
      </c>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c r="DJ588" s="28"/>
      <c r="DK588" s="28"/>
      <c r="DL588" s="28"/>
      <c r="DM588" s="28"/>
      <c r="DN588" s="28"/>
      <c r="DO588" s="28"/>
      <c r="DP588" s="28"/>
      <c r="DQ588" s="28"/>
      <c r="DR588" s="28"/>
      <c r="DS588" s="28"/>
      <c r="DT588" s="28"/>
      <c r="DU588" s="28"/>
      <c r="DV588" s="28"/>
      <c r="DW588" s="28"/>
      <c r="DX588" s="28"/>
      <c r="DY588" s="28"/>
      <c r="DZ588" s="28"/>
      <c r="EA588" s="28"/>
      <c r="EB588" s="28"/>
      <c r="EC588" s="28"/>
      <c r="ED588" s="28"/>
      <c r="EE588" s="28"/>
      <c r="EF588" s="28"/>
      <c r="EG588" s="28"/>
      <c r="EH588" s="28"/>
      <c r="EI588" s="28"/>
      <c r="EJ588" s="28"/>
      <c r="EK588" s="28"/>
      <c r="EL588" s="28"/>
      <c r="EM588" s="28"/>
      <c r="EN588" s="28"/>
      <c r="EO588" s="28"/>
      <c r="EP588" s="28"/>
      <c r="EQ588" s="28"/>
      <c r="ER588" s="28"/>
      <c r="ES588" s="28"/>
      <c r="ET588" s="28"/>
      <c r="EU588" s="28"/>
      <c r="EV588" s="28"/>
      <c r="EW588" s="28"/>
      <c r="EX588" s="28"/>
      <c r="EY588" s="28"/>
      <c r="EZ588" s="28"/>
      <c r="FA588" s="28"/>
      <c r="FB588" s="28"/>
      <c r="FC588" s="28"/>
      <c r="FD588" s="28"/>
      <c r="FE588" s="28"/>
      <c r="FF588" s="28"/>
      <c r="FG588" s="28"/>
      <c r="FH588" s="28"/>
      <c r="FI588" s="28"/>
      <c r="FJ588" s="28"/>
      <c r="FK588" s="28"/>
      <c r="FL588" s="28"/>
      <c r="FM588" s="28"/>
      <c r="FN588" s="28"/>
      <c r="FO588" s="28"/>
      <c r="FP588" s="28"/>
      <c r="FQ588" s="28"/>
      <c r="FR588" s="28"/>
      <c r="FS588" s="28"/>
      <c r="FT588" s="28"/>
      <c r="FU588" s="28"/>
      <c r="FV588" s="28"/>
      <c r="FW588" s="28"/>
      <c r="FX588" s="28"/>
      <c r="FY588" s="28"/>
      <c r="FZ588" s="28"/>
      <c r="GA588" s="28"/>
      <c r="GB588" s="28"/>
      <c r="GC588" s="28"/>
      <c r="GD588" s="28"/>
      <c r="GE588" s="28"/>
      <c r="GF588" s="28"/>
      <c r="GG588" s="28"/>
      <c r="GH588" s="28"/>
      <c r="GI588" s="28"/>
      <c r="GJ588" s="28"/>
      <c r="GK588" s="28"/>
      <c r="GL588" s="28"/>
      <c r="GM588" s="28"/>
      <c r="GN588" s="28"/>
      <c r="GO588" s="28"/>
      <c r="GP588" s="28"/>
      <c r="GQ588" s="28"/>
      <c r="GR588" s="28"/>
      <c r="GS588" s="28"/>
      <c r="GT588" s="28"/>
      <c r="GU588" s="28"/>
      <c r="GV588" s="28"/>
      <c r="GW588" s="28"/>
      <c r="GX588" s="28"/>
      <c r="GY588" s="28"/>
      <c r="GZ588" s="28"/>
      <c r="HA588" s="28"/>
      <c r="HB588" s="28"/>
      <c r="HC588" s="28"/>
      <c r="HD588" s="28"/>
      <c r="HE588" s="28"/>
      <c r="HF588" s="28"/>
      <c r="HG588" s="28"/>
      <c r="HH588" s="28"/>
      <c r="HI588" s="28"/>
      <c r="HJ588" s="28"/>
      <c r="HK588" s="28"/>
      <c r="HL588" s="28"/>
      <c r="HM588" s="28"/>
      <c r="HN588" s="28"/>
      <c r="HO588" s="28"/>
      <c r="HP588" s="28"/>
      <c r="HQ588" s="28"/>
      <c r="HR588" s="28"/>
      <c r="HS588" s="28"/>
      <c r="HT588" s="28"/>
      <c r="HU588" s="28"/>
      <c r="HV588" s="28"/>
      <c r="HW588" s="28"/>
      <c r="HX588" s="28"/>
      <c r="HY588" s="28"/>
      <c r="HZ588" s="28"/>
      <c r="IA588" s="28"/>
      <c r="IB588" s="28"/>
      <c r="IC588" s="28"/>
      <c r="ID588" s="28"/>
      <c r="IE588" s="28"/>
      <c r="IF588" s="28"/>
      <c r="IG588" s="28"/>
      <c r="IH588" s="28"/>
      <c r="II588" s="28"/>
      <c r="IJ588" s="28"/>
      <c r="IK588" s="28"/>
      <c r="IL588" s="28"/>
      <c r="IM588" s="28"/>
    </row>
    <row r="589" spans="1:247" ht="25.5">
      <c r="A589" s="17" t="s">
        <v>3559</v>
      </c>
      <c r="B589" s="18" t="s">
        <v>2436</v>
      </c>
      <c r="C589" s="19" t="s">
        <v>3068</v>
      </c>
      <c r="D589" s="20" t="s">
        <v>3560</v>
      </c>
      <c r="E589" s="21" t="s">
        <v>3561</v>
      </c>
      <c r="F589" s="17" t="s">
        <v>368</v>
      </c>
      <c r="G589" s="22">
        <v>158000001</v>
      </c>
      <c r="H589" s="23" t="s">
        <v>1541</v>
      </c>
      <c r="I589" s="22">
        <v>15861000</v>
      </c>
      <c r="J589" s="23" t="s">
        <v>3562</v>
      </c>
      <c r="K589" s="24"/>
      <c r="L589" s="25">
        <v>213.7</v>
      </c>
      <c r="M589" s="26"/>
      <c r="N589" s="27" t="s">
        <v>3563</v>
      </c>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c r="DJ589" s="28"/>
      <c r="DK589" s="28"/>
      <c r="DL589" s="28"/>
      <c r="DM589" s="28"/>
      <c r="DN589" s="28"/>
      <c r="DO589" s="28"/>
      <c r="DP589" s="28"/>
      <c r="DQ589" s="28"/>
      <c r="DR589" s="28"/>
      <c r="DS589" s="28"/>
      <c r="DT589" s="28"/>
      <c r="DU589" s="28"/>
      <c r="DV589" s="28"/>
      <c r="DW589" s="28"/>
      <c r="DX589" s="28"/>
      <c r="DY589" s="28"/>
      <c r="DZ589" s="28"/>
      <c r="EA589" s="28"/>
      <c r="EB589" s="28"/>
      <c r="EC589" s="28"/>
      <c r="ED589" s="28"/>
      <c r="EE589" s="28"/>
      <c r="EF589" s="28"/>
      <c r="EG589" s="28"/>
      <c r="EH589" s="28"/>
      <c r="EI589" s="28"/>
      <c r="EJ589" s="28"/>
      <c r="EK589" s="28"/>
      <c r="EL589" s="28"/>
      <c r="EM589" s="28"/>
      <c r="EN589" s="28"/>
      <c r="EO589" s="28"/>
      <c r="EP589" s="28"/>
      <c r="EQ589" s="28"/>
      <c r="ER589" s="28"/>
      <c r="ES589" s="28"/>
      <c r="ET589" s="28"/>
      <c r="EU589" s="28"/>
      <c r="EV589" s="28"/>
      <c r="EW589" s="28"/>
      <c r="EX589" s="28"/>
      <c r="EY589" s="28"/>
      <c r="EZ589" s="28"/>
      <c r="FA589" s="28"/>
      <c r="FB589" s="28"/>
      <c r="FC589" s="28"/>
      <c r="FD589" s="28"/>
      <c r="FE589" s="28"/>
      <c r="FF589" s="28"/>
      <c r="FG589" s="28"/>
      <c r="FH589" s="28"/>
      <c r="FI589" s="28"/>
      <c r="FJ589" s="28"/>
      <c r="FK589" s="28"/>
      <c r="FL589" s="28"/>
      <c r="FM589" s="28"/>
      <c r="FN589" s="28"/>
      <c r="FO589" s="28"/>
      <c r="FP589" s="28"/>
      <c r="FQ589" s="28"/>
      <c r="FR589" s="28"/>
      <c r="FS589" s="28"/>
      <c r="FT589" s="28"/>
      <c r="FU589" s="28"/>
      <c r="FV589" s="28"/>
      <c r="FW589" s="28"/>
      <c r="FX589" s="28"/>
      <c r="FY589" s="28"/>
      <c r="FZ589" s="28"/>
      <c r="GA589" s="28"/>
      <c r="GB589" s="28"/>
      <c r="GC589" s="28"/>
      <c r="GD589" s="28"/>
      <c r="GE589" s="28"/>
      <c r="GF589" s="28"/>
      <c r="GG589" s="28"/>
      <c r="GH589" s="28"/>
      <c r="GI589" s="28"/>
      <c r="GJ589" s="28"/>
      <c r="GK589" s="28"/>
      <c r="GL589" s="28"/>
      <c r="GM589" s="28"/>
      <c r="GN589" s="28"/>
      <c r="GO589" s="28"/>
      <c r="GP589" s="28"/>
      <c r="GQ589" s="28"/>
      <c r="GR589" s="28"/>
      <c r="GS589" s="28"/>
      <c r="GT589" s="28"/>
      <c r="GU589" s="28"/>
      <c r="GV589" s="28"/>
      <c r="GW589" s="28"/>
      <c r="GX589" s="28"/>
      <c r="GY589" s="28"/>
      <c r="GZ589" s="28"/>
      <c r="HA589" s="28"/>
      <c r="HB589" s="28"/>
      <c r="HC589" s="28"/>
      <c r="HD589" s="28"/>
      <c r="HE589" s="28"/>
      <c r="HF589" s="28"/>
      <c r="HG589" s="28"/>
      <c r="HH589" s="28"/>
      <c r="HI589" s="28"/>
      <c r="HJ589" s="28"/>
      <c r="HK589" s="28"/>
      <c r="HL589" s="28"/>
      <c r="HM589" s="28"/>
      <c r="HN589" s="28"/>
      <c r="HO589" s="28"/>
      <c r="HP589" s="28"/>
      <c r="HQ589" s="28"/>
      <c r="HR589" s="28"/>
      <c r="HS589" s="28"/>
      <c r="HT589" s="28"/>
      <c r="HU589" s="28"/>
      <c r="HV589" s="28"/>
      <c r="HW589" s="28"/>
      <c r="HX589" s="28"/>
      <c r="HY589" s="28"/>
      <c r="HZ589" s="28"/>
      <c r="IA589" s="28"/>
      <c r="IB589" s="28"/>
      <c r="IC589" s="28"/>
      <c r="ID589" s="28"/>
      <c r="IE589" s="28"/>
      <c r="IF589" s="28"/>
      <c r="IG589" s="28"/>
      <c r="IH589" s="28"/>
      <c r="II589" s="28"/>
      <c r="IJ589" s="28"/>
      <c r="IK589" s="28"/>
      <c r="IL589" s="28"/>
      <c r="IM589" s="28"/>
    </row>
    <row r="590" spans="1:247" ht="267.75">
      <c r="A590" s="17" t="s">
        <v>3564</v>
      </c>
      <c r="B590" s="18" t="s">
        <v>3565</v>
      </c>
      <c r="C590" s="19" t="s">
        <v>396</v>
      </c>
      <c r="D590" s="20" t="s">
        <v>3566</v>
      </c>
      <c r="E590" s="21" t="s">
        <v>3567</v>
      </c>
      <c r="F590" s="17" t="s">
        <v>369</v>
      </c>
      <c r="G590" s="22" t="s">
        <v>3568</v>
      </c>
      <c r="H590" s="23" t="s">
        <v>1109</v>
      </c>
      <c r="I590" s="22" t="s">
        <v>3568</v>
      </c>
      <c r="J590" s="23" t="s">
        <v>3569</v>
      </c>
      <c r="K590" s="24"/>
      <c r="L590" s="25">
        <v>13800</v>
      </c>
      <c r="M590" s="26" t="s">
        <v>3570</v>
      </c>
      <c r="N590" s="27"/>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c r="DJ590" s="28"/>
      <c r="DK590" s="28"/>
      <c r="DL590" s="28"/>
      <c r="DM590" s="28"/>
      <c r="DN590" s="28"/>
      <c r="DO590" s="28"/>
      <c r="DP590" s="28"/>
      <c r="DQ590" s="28"/>
      <c r="DR590" s="28"/>
      <c r="DS590" s="28"/>
      <c r="DT590" s="28"/>
      <c r="DU590" s="28"/>
      <c r="DV590" s="28"/>
      <c r="DW590" s="28"/>
      <c r="DX590" s="28"/>
      <c r="DY590" s="28"/>
      <c r="DZ590" s="28"/>
      <c r="EA590" s="28"/>
      <c r="EB590" s="28"/>
      <c r="EC590" s="28"/>
      <c r="ED590" s="28"/>
      <c r="EE590" s="28"/>
      <c r="EF590" s="28"/>
      <c r="EG590" s="28"/>
      <c r="EH590" s="28"/>
      <c r="EI590" s="28"/>
      <c r="EJ590" s="28"/>
      <c r="EK590" s="28"/>
      <c r="EL590" s="28"/>
      <c r="EM590" s="28"/>
      <c r="EN590" s="28"/>
      <c r="EO590" s="28"/>
      <c r="EP590" s="28"/>
      <c r="EQ590" s="28"/>
      <c r="ER590" s="28"/>
      <c r="ES590" s="28"/>
      <c r="ET590" s="28"/>
      <c r="EU590" s="28"/>
      <c r="EV590" s="28"/>
      <c r="EW590" s="28"/>
      <c r="EX590" s="28"/>
      <c r="EY590" s="28"/>
      <c r="EZ590" s="28"/>
      <c r="FA590" s="28"/>
      <c r="FB590" s="28"/>
      <c r="FC590" s="28"/>
      <c r="FD590" s="28"/>
      <c r="FE590" s="28"/>
      <c r="FF590" s="28"/>
      <c r="FG590" s="28"/>
      <c r="FH590" s="28"/>
      <c r="FI590" s="28"/>
      <c r="FJ590" s="28"/>
      <c r="FK590" s="28"/>
      <c r="FL590" s="28"/>
      <c r="FM590" s="28"/>
      <c r="FN590" s="28"/>
      <c r="FO590" s="28"/>
      <c r="FP590" s="28"/>
      <c r="FQ590" s="28"/>
      <c r="FR590" s="28"/>
      <c r="FS590" s="28"/>
      <c r="FT590" s="28"/>
      <c r="FU590" s="28"/>
      <c r="FV590" s="28"/>
      <c r="FW590" s="28"/>
      <c r="FX590" s="28"/>
      <c r="FY590" s="28"/>
      <c r="FZ590" s="28"/>
      <c r="GA590" s="28"/>
      <c r="GB590" s="28"/>
      <c r="GC590" s="28"/>
      <c r="GD590" s="28"/>
      <c r="GE590" s="28"/>
      <c r="GF590" s="28"/>
      <c r="GG590" s="28"/>
      <c r="GH590" s="28"/>
      <c r="GI590" s="28"/>
      <c r="GJ590" s="28"/>
      <c r="GK590" s="28"/>
      <c r="GL590" s="28"/>
      <c r="GM590" s="28"/>
      <c r="GN590" s="28"/>
      <c r="GO590" s="28"/>
      <c r="GP590" s="28"/>
      <c r="GQ590" s="28"/>
      <c r="GR590" s="28"/>
      <c r="GS590" s="28"/>
      <c r="GT590" s="28"/>
      <c r="GU590" s="28"/>
      <c r="GV590" s="28"/>
      <c r="GW590" s="28"/>
      <c r="GX590" s="28"/>
      <c r="GY590" s="28"/>
      <c r="GZ590" s="28"/>
      <c r="HA590" s="28"/>
      <c r="HB590" s="28"/>
      <c r="HC590" s="28"/>
      <c r="HD590" s="28"/>
      <c r="HE590" s="28"/>
      <c r="HF590" s="28"/>
      <c r="HG590" s="28"/>
      <c r="HH590" s="28"/>
      <c r="HI590" s="28"/>
      <c r="HJ590" s="28"/>
      <c r="HK590" s="28"/>
      <c r="HL590" s="28"/>
      <c r="HM590" s="28"/>
      <c r="HN590" s="28"/>
      <c r="HO590" s="28"/>
      <c r="HP590" s="28"/>
      <c r="HQ590" s="28"/>
      <c r="HR590" s="28"/>
      <c r="HS590" s="28"/>
      <c r="HT590" s="28"/>
      <c r="HU590" s="28"/>
      <c r="HV590" s="28"/>
      <c r="HW590" s="28"/>
      <c r="HX590" s="28"/>
      <c r="HY590" s="28"/>
      <c r="HZ590" s="28"/>
      <c r="IA590" s="28"/>
      <c r="IB590" s="28"/>
      <c r="IC590" s="28"/>
      <c r="ID590" s="28"/>
      <c r="IE590" s="28"/>
      <c r="IF590" s="28"/>
      <c r="IG590" s="28"/>
      <c r="IH590" s="28"/>
      <c r="II590" s="28"/>
      <c r="IJ590" s="28"/>
      <c r="IK590" s="28"/>
      <c r="IL590" s="28"/>
      <c r="IM590" s="28"/>
    </row>
    <row r="591" spans="1:247" ht="25.5">
      <c r="A591" s="17" t="s">
        <v>389</v>
      </c>
      <c r="B591" s="18" t="s">
        <v>3565</v>
      </c>
      <c r="C591" s="19" t="s">
        <v>396</v>
      </c>
      <c r="D591" s="20" t="s">
        <v>3571</v>
      </c>
      <c r="E591" s="21" t="s">
        <v>3572</v>
      </c>
      <c r="F591" s="17" t="s">
        <v>368</v>
      </c>
      <c r="G591" s="22" t="s">
        <v>3573</v>
      </c>
      <c r="H591" s="23" t="s">
        <v>3574</v>
      </c>
      <c r="I591" s="22" t="s">
        <v>3573</v>
      </c>
      <c r="J591" s="23" t="s">
        <v>3575</v>
      </c>
      <c r="K591" s="24"/>
      <c r="L591" s="25">
        <v>462.5</v>
      </c>
      <c r="M591" s="26"/>
      <c r="N591" s="27" t="s">
        <v>3576</v>
      </c>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c r="DX591" s="28"/>
      <c r="DY591" s="28"/>
      <c r="DZ591" s="28"/>
      <c r="EA591" s="28"/>
      <c r="EB591" s="28"/>
      <c r="EC591" s="28"/>
      <c r="ED591" s="28"/>
      <c r="EE591" s="28"/>
      <c r="EF591" s="28"/>
      <c r="EG591" s="28"/>
      <c r="EH591" s="28"/>
      <c r="EI591" s="28"/>
      <c r="EJ591" s="28"/>
      <c r="EK591" s="28"/>
      <c r="EL591" s="28"/>
      <c r="EM591" s="28"/>
      <c r="EN591" s="28"/>
      <c r="EO591" s="28"/>
      <c r="EP591" s="28"/>
      <c r="EQ591" s="28"/>
      <c r="ER591" s="28"/>
      <c r="ES591" s="28"/>
      <c r="ET591" s="28"/>
      <c r="EU591" s="28"/>
      <c r="EV591" s="28"/>
      <c r="EW591" s="28"/>
      <c r="EX591" s="28"/>
      <c r="EY591" s="28"/>
      <c r="EZ591" s="28"/>
      <c r="FA591" s="28"/>
      <c r="FB591" s="28"/>
      <c r="FC591" s="28"/>
      <c r="FD591" s="28"/>
      <c r="FE591" s="28"/>
      <c r="FF591" s="28"/>
      <c r="FG591" s="28"/>
      <c r="FH591" s="28"/>
      <c r="FI591" s="28"/>
      <c r="FJ591" s="28"/>
      <c r="FK591" s="28"/>
      <c r="FL591" s="28"/>
      <c r="FM591" s="28"/>
      <c r="FN591" s="28"/>
      <c r="FO591" s="28"/>
      <c r="FP591" s="28"/>
      <c r="FQ591" s="28"/>
      <c r="FR591" s="28"/>
      <c r="FS591" s="28"/>
      <c r="FT591" s="28"/>
      <c r="FU591" s="28"/>
      <c r="FV591" s="28"/>
      <c r="FW591" s="28"/>
      <c r="FX591" s="28"/>
      <c r="FY591" s="28"/>
      <c r="FZ591" s="28"/>
      <c r="GA591" s="28"/>
      <c r="GB591" s="28"/>
      <c r="GC591" s="28"/>
      <c r="GD591" s="28"/>
      <c r="GE591" s="28"/>
      <c r="GF591" s="28"/>
      <c r="GG591" s="28"/>
      <c r="GH591" s="28"/>
      <c r="GI591" s="28"/>
      <c r="GJ591" s="28"/>
      <c r="GK591" s="28"/>
      <c r="GL591" s="28"/>
      <c r="GM591" s="28"/>
      <c r="GN591" s="28"/>
      <c r="GO591" s="28"/>
      <c r="GP591" s="28"/>
      <c r="GQ591" s="28"/>
      <c r="GR591" s="28"/>
      <c r="GS591" s="28"/>
      <c r="GT591" s="28"/>
      <c r="GU591" s="28"/>
      <c r="GV591" s="28"/>
      <c r="GW591" s="28"/>
      <c r="GX591" s="28"/>
      <c r="GY591" s="28"/>
      <c r="GZ591" s="28"/>
      <c r="HA591" s="28"/>
      <c r="HB591" s="28"/>
      <c r="HC591" s="28"/>
      <c r="HD591" s="28"/>
      <c r="HE591" s="28"/>
      <c r="HF591" s="28"/>
      <c r="HG591" s="28"/>
      <c r="HH591" s="28"/>
      <c r="HI591" s="28"/>
      <c r="HJ591" s="28"/>
      <c r="HK591" s="28"/>
      <c r="HL591" s="28"/>
      <c r="HM591" s="28"/>
      <c r="HN591" s="28"/>
      <c r="HO591" s="28"/>
      <c r="HP591" s="28"/>
      <c r="HQ591" s="28"/>
      <c r="HR591" s="28"/>
      <c r="HS591" s="28"/>
      <c r="HT591" s="28"/>
      <c r="HU591" s="28"/>
      <c r="HV591" s="28"/>
      <c r="HW591" s="28"/>
      <c r="HX591" s="28"/>
      <c r="HY591" s="28"/>
      <c r="HZ591" s="28"/>
      <c r="IA591" s="28"/>
      <c r="IB591" s="28"/>
      <c r="IC591" s="28"/>
      <c r="ID591" s="28"/>
      <c r="IE591" s="28"/>
      <c r="IF591" s="28"/>
      <c r="IG591" s="28"/>
      <c r="IH591" s="28"/>
      <c r="II591" s="28"/>
      <c r="IJ591" s="28"/>
      <c r="IK591" s="28"/>
      <c r="IL591" s="28"/>
      <c r="IM591" s="28"/>
    </row>
    <row r="592" spans="1:247" ht="38.25">
      <c r="A592" s="17" t="s">
        <v>3577</v>
      </c>
      <c r="B592" s="18" t="s">
        <v>3565</v>
      </c>
      <c r="C592" s="19" t="s">
        <v>396</v>
      </c>
      <c r="D592" s="20" t="s">
        <v>3062</v>
      </c>
      <c r="E592" s="21" t="s">
        <v>3063</v>
      </c>
      <c r="F592" s="17" t="s">
        <v>388</v>
      </c>
      <c r="G592" s="22">
        <v>45200000</v>
      </c>
      <c r="H592" s="23" t="s">
        <v>1005</v>
      </c>
      <c r="I592" s="22" t="s">
        <v>3214</v>
      </c>
      <c r="J592" s="23" t="s">
        <v>3215</v>
      </c>
      <c r="K592" s="24"/>
      <c r="L592" s="25">
        <v>165498.2</v>
      </c>
      <c r="M592" s="26" t="s">
        <v>3578</v>
      </c>
      <c r="N592" s="27"/>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c r="CY592" s="28"/>
      <c r="CZ592" s="28"/>
      <c r="DA592" s="28"/>
      <c r="DB592" s="28"/>
      <c r="DC592" s="28"/>
      <c r="DD592" s="28"/>
      <c r="DE592" s="28"/>
      <c r="DF592" s="28"/>
      <c r="DG592" s="28"/>
      <c r="DH592" s="28"/>
      <c r="DI592" s="28"/>
      <c r="DJ592" s="28"/>
      <c r="DK592" s="28"/>
      <c r="DL592" s="28"/>
      <c r="DM592" s="28"/>
      <c r="DN592" s="28"/>
      <c r="DO592" s="28"/>
      <c r="DP592" s="28"/>
      <c r="DQ592" s="28"/>
      <c r="DR592" s="28"/>
      <c r="DS592" s="28"/>
      <c r="DT592" s="28"/>
      <c r="DU592" s="28"/>
      <c r="DV592" s="28"/>
      <c r="DW592" s="28"/>
      <c r="DX592" s="28"/>
      <c r="DY592" s="28"/>
      <c r="DZ592" s="28"/>
      <c r="EA592" s="28"/>
      <c r="EB592" s="28"/>
      <c r="EC592" s="28"/>
      <c r="ED592" s="28"/>
      <c r="EE592" s="28"/>
      <c r="EF592" s="28"/>
      <c r="EG592" s="28"/>
      <c r="EH592" s="28"/>
      <c r="EI592" s="28"/>
      <c r="EJ592" s="28"/>
      <c r="EK592" s="28"/>
      <c r="EL592" s="28"/>
      <c r="EM592" s="28"/>
      <c r="EN592" s="28"/>
      <c r="EO592" s="28"/>
      <c r="EP592" s="28"/>
      <c r="EQ592" s="28"/>
      <c r="ER592" s="28"/>
      <c r="ES592" s="28"/>
      <c r="ET592" s="28"/>
      <c r="EU592" s="28"/>
      <c r="EV592" s="28"/>
      <c r="EW592" s="28"/>
      <c r="EX592" s="28"/>
      <c r="EY592" s="28"/>
      <c r="EZ592" s="28"/>
      <c r="FA592" s="28"/>
      <c r="FB592" s="28"/>
      <c r="FC592" s="28"/>
      <c r="FD592" s="28"/>
      <c r="FE592" s="28"/>
      <c r="FF592" s="28"/>
      <c r="FG592" s="28"/>
      <c r="FH592" s="28"/>
      <c r="FI592" s="28"/>
      <c r="FJ592" s="28"/>
      <c r="FK592" s="28"/>
      <c r="FL592" s="28"/>
      <c r="FM592" s="28"/>
      <c r="FN592" s="28"/>
      <c r="FO592" s="28"/>
      <c r="FP592" s="28"/>
      <c r="FQ592" s="28"/>
      <c r="FR592" s="28"/>
      <c r="FS592" s="28"/>
      <c r="FT592" s="28"/>
      <c r="FU592" s="28"/>
      <c r="FV592" s="28"/>
      <c r="FW592" s="28"/>
      <c r="FX592" s="28"/>
      <c r="FY592" s="28"/>
      <c r="FZ592" s="28"/>
      <c r="GA592" s="28"/>
      <c r="GB592" s="28"/>
      <c r="GC592" s="28"/>
      <c r="GD592" s="28"/>
      <c r="GE592" s="28"/>
      <c r="GF592" s="28"/>
      <c r="GG592" s="28"/>
      <c r="GH592" s="28"/>
      <c r="GI592" s="28"/>
      <c r="GJ592" s="28"/>
      <c r="GK592" s="28"/>
      <c r="GL592" s="28"/>
      <c r="GM592" s="28"/>
      <c r="GN592" s="28"/>
      <c r="GO592" s="28"/>
      <c r="GP592" s="28"/>
      <c r="GQ592" s="28"/>
      <c r="GR592" s="28"/>
      <c r="GS592" s="28"/>
      <c r="GT592" s="28"/>
      <c r="GU592" s="28"/>
      <c r="GV592" s="28"/>
      <c r="GW592" s="28"/>
      <c r="GX592" s="28"/>
      <c r="GY592" s="28"/>
      <c r="GZ592" s="28"/>
      <c r="HA592" s="28"/>
      <c r="HB592" s="28"/>
      <c r="HC592" s="28"/>
      <c r="HD592" s="28"/>
      <c r="HE592" s="28"/>
      <c r="HF592" s="28"/>
      <c r="HG592" s="28"/>
      <c r="HH592" s="28"/>
      <c r="HI592" s="28"/>
      <c r="HJ592" s="28"/>
      <c r="HK592" s="28"/>
      <c r="HL592" s="28"/>
      <c r="HM592" s="28"/>
      <c r="HN592" s="28"/>
      <c r="HO592" s="28"/>
      <c r="HP592" s="28"/>
      <c r="HQ592" s="28"/>
      <c r="HR592" s="28"/>
      <c r="HS592" s="28"/>
      <c r="HT592" s="28"/>
      <c r="HU592" s="28"/>
      <c r="HV592" s="28"/>
      <c r="HW592" s="28"/>
      <c r="HX592" s="28"/>
      <c r="HY592" s="28"/>
      <c r="HZ592" s="28"/>
      <c r="IA592" s="28"/>
      <c r="IB592" s="28"/>
      <c r="IC592" s="28"/>
      <c r="ID592" s="28"/>
      <c r="IE592" s="28"/>
      <c r="IF592" s="28"/>
      <c r="IG592" s="28"/>
      <c r="IH592" s="28"/>
      <c r="II592" s="28"/>
      <c r="IJ592" s="28"/>
      <c r="IK592" s="28"/>
      <c r="IL592" s="28"/>
      <c r="IM592" s="28"/>
    </row>
    <row r="593" spans="1:247" ht="38.25">
      <c r="A593" s="17" t="s">
        <v>3579</v>
      </c>
      <c r="B593" s="18" t="s">
        <v>3565</v>
      </c>
      <c r="C593" s="19" t="s">
        <v>396</v>
      </c>
      <c r="D593" s="20" t="s">
        <v>3511</v>
      </c>
      <c r="E593" s="21" t="s">
        <v>3512</v>
      </c>
      <c r="F593" s="17" t="s">
        <v>368</v>
      </c>
      <c r="G593" s="22" t="s">
        <v>3580</v>
      </c>
      <c r="H593" s="23" t="s">
        <v>384</v>
      </c>
      <c r="I593" s="22">
        <v>452231221</v>
      </c>
      <c r="J593" s="23" t="s">
        <v>3581</v>
      </c>
      <c r="K593" s="24"/>
      <c r="L593" s="25">
        <v>90083.51</v>
      </c>
      <c r="M593" s="26"/>
      <c r="N593" s="27" t="s">
        <v>3582</v>
      </c>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c r="CY593" s="28"/>
      <c r="CZ593" s="28"/>
      <c r="DA593" s="28"/>
      <c r="DB593" s="28"/>
      <c r="DC593" s="28"/>
      <c r="DD593" s="28"/>
      <c r="DE593" s="28"/>
      <c r="DF593" s="28"/>
      <c r="DG593" s="28"/>
      <c r="DH593" s="28"/>
      <c r="DI593" s="28"/>
      <c r="DJ593" s="28"/>
      <c r="DK593" s="28"/>
      <c r="DL593" s="28"/>
      <c r="DM593" s="28"/>
      <c r="DN593" s="28"/>
      <c r="DO593" s="28"/>
      <c r="DP593" s="28"/>
      <c r="DQ593" s="28"/>
      <c r="DR593" s="28"/>
      <c r="DS593" s="28"/>
      <c r="DT593" s="28"/>
      <c r="DU593" s="28"/>
      <c r="DV593" s="28"/>
      <c r="DW593" s="28"/>
      <c r="DX593" s="28"/>
      <c r="DY593" s="28"/>
      <c r="DZ593" s="28"/>
      <c r="EA593" s="28"/>
      <c r="EB593" s="28"/>
      <c r="EC593" s="28"/>
      <c r="ED593" s="28"/>
      <c r="EE593" s="28"/>
      <c r="EF593" s="28"/>
      <c r="EG593" s="28"/>
      <c r="EH593" s="28"/>
      <c r="EI593" s="28"/>
      <c r="EJ593" s="28"/>
      <c r="EK593" s="28"/>
      <c r="EL593" s="28"/>
      <c r="EM593" s="28"/>
      <c r="EN593" s="28"/>
      <c r="EO593" s="28"/>
      <c r="EP593" s="28"/>
      <c r="EQ593" s="28"/>
      <c r="ER593" s="28"/>
      <c r="ES593" s="28"/>
      <c r="ET593" s="28"/>
      <c r="EU593" s="28"/>
      <c r="EV593" s="28"/>
      <c r="EW593" s="28"/>
      <c r="EX593" s="28"/>
      <c r="EY593" s="28"/>
      <c r="EZ593" s="28"/>
      <c r="FA593" s="28"/>
      <c r="FB593" s="28"/>
      <c r="FC593" s="28"/>
      <c r="FD593" s="28"/>
      <c r="FE593" s="28"/>
      <c r="FF593" s="28"/>
      <c r="FG593" s="28"/>
      <c r="FH593" s="28"/>
      <c r="FI593" s="28"/>
      <c r="FJ593" s="28"/>
      <c r="FK593" s="28"/>
      <c r="FL593" s="28"/>
      <c r="FM593" s="28"/>
      <c r="FN593" s="28"/>
      <c r="FO593" s="28"/>
      <c r="FP593" s="28"/>
      <c r="FQ593" s="28"/>
      <c r="FR593" s="28"/>
      <c r="FS593" s="28"/>
      <c r="FT593" s="28"/>
      <c r="FU593" s="28"/>
      <c r="FV593" s="28"/>
      <c r="FW593" s="28"/>
      <c r="FX593" s="28"/>
      <c r="FY593" s="28"/>
      <c r="FZ593" s="28"/>
      <c r="GA593" s="28"/>
      <c r="GB593" s="28"/>
      <c r="GC593" s="28"/>
      <c r="GD593" s="28"/>
      <c r="GE593" s="28"/>
      <c r="GF593" s="28"/>
      <c r="GG593" s="28"/>
      <c r="GH593" s="28"/>
      <c r="GI593" s="28"/>
      <c r="GJ593" s="28"/>
      <c r="GK593" s="28"/>
      <c r="GL593" s="28"/>
      <c r="GM593" s="28"/>
      <c r="GN593" s="28"/>
      <c r="GO593" s="28"/>
      <c r="GP593" s="28"/>
      <c r="GQ593" s="28"/>
      <c r="GR593" s="28"/>
      <c r="GS593" s="28"/>
      <c r="GT593" s="28"/>
      <c r="GU593" s="28"/>
      <c r="GV593" s="28"/>
      <c r="GW593" s="28"/>
      <c r="GX593" s="28"/>
      <c r="GY593" s="28"/>
      <c r="GZ593" s="28"/>
      <c r="HA593" s="28"/>
      <c r="HB593" s="28"/>
      <c r="HC593" s="28"/>
      <c r="HD593" s="28"/>
      <c r="HE593" s="28"/>
      <c r="HF593" s="28"/>
      <c r="HG593" s="28"/>
      <c r="HH593" s="28"/>
      <c r="HI593" s="28"/>
      <c r="HJ593" s="28"/>
      <c r="HK593" s="28"/>
      <c r="HL593" s="28"/>
      <c r="HM593" s="28"/>
      <c r="HN593" s="28"/>
      <c r="HO593" s="28"/>
      <c r="HP593" s="28"/>
      <c r="HQ593" s="28"/>
      <c r="HR593" s="28"/>
      <c r="HS593" s="28"/>
      <c r="HT593" s="28"/>
      <c r="HU593" s="28"/>
      <c r="HV593" s="28"/>
      <c r="HW593" s="28"/>
      <c r="HX593" s="28"/>
      <c r="HY593" s="28"/>
      <c r="HZ593" s="28"/>
      <c r="IA593" s="28"/>
      <c r="IB593" s="28"/>
      <c r="IC593" s="28"/>
      <c r="ID593" s="28"/>
      <c r="IE593" s="28"/>
      <c r="IF593" s="28"/>
      <c r="IG593" s="28"/>
      <c r="IH593" s="28"/>
      <c r="II593" s="28"/>
      <c r="IJ593" s="28"/>
      <c r="IK593" s="28"/>
      <c r="IL593" s="28"/>
      <c r="IM593" s="28"/>
    </row>
    <row r="594" spans="1:247" ht="25.5">
      <c r="A594" s="17" t="s">
        <v>3583</v>
      </c>
      <c r="B594" s="18" t="s">
        <v>3565</v>
      </c>
      <c r="C594" s="19" t="s">
        <v>2797</v>
      </c>
      <c r="D594" s="20" t="s">
        <v>959</v>
      </c>
      <c r="E594" s="21" t="s">
        <v>960</v>
      </c>
      <c r="F594" s="17" t="s">
        <v>368</v>
      </c>
      <c r="G594" s="22" t="s">
        <v>3251</v>
      </c>
      <c r="H594" s="23" t="s">
        <v>962</v>
      </c>
      <c r="I594" s="22">
        <v>15900000</v>
      </c>
      <c r="J594" s="23" t="s">
        <v>3584</v>
      </c>
      <c r="K594" s="24"/>
      <c r="L594" s="25">
        <v>176.9</v>
      </c>
      <c r="M594" s="26"/>
      <c r="N594" s="27" t="s">
        <v>3585</v>
      </c>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c r="DJ594" s="28"/>
      <c r="DK594" s="28"/>
      <c r="DL594" s="28"/>
      <c r="DM594" s="28"/>
      <c r="DN594" s="28"/>
      <c r="DO594" s="28"/>
      <c r="DP594" s="28"/>
      <c r="DQ594" s="28"/>
      <c r="DR594" s="28"/>
      <c r="DS594" s="28"/>
      <c r="DT594" s="28"/>
      <c r="DU594" s="28"/>
      <c r="DV594" s="28"/>
      <c r="DW594" s="28"/>
      <c r="DX594" s="28"/>
      <c r="DY594" s="28"/>
      <c r="DZ594" s="28"/>
      <c r="EA594" s="28"/>
      <c r="EB594" s="28"/>
      <c r="EC594" s="28"/>
      <c r="ED594" s="28"/>
      <c r="EE594" s="28"/>
      <c r="EF594" s="28"/>
      <c r="EG594" s="28"/>
      <c r="EH594" s="28"/>
      <c r="EI594" s="28"/>
      <c r="EJ594" s="28"/>
      <c r="EK594" s="28"/>
      <c r="EL594" s="28"/>
      <c r="EM594" s="28"/>
      <c r="EN594" s="28"/>
      <c r="EO594" s="28"/>
      <c r="EP594" s="28"/>
      <c r="EQ594" s="28"/>
      <c r="ER594" s="28"/>
      <c r="ES594" s="28"/>
      <c r="ET594" s="28"/>
      <c r="EU594" s="28"/>
      <c r="EV594" s="28"/>
      <c r="EW594" s="28"/>
      <c r="EX594" s="28"/>
      <c r="EY594" s="28"/>
      <c r="EZ594" s="28"/>
      <c r="FA594" s="28"/>
      <c r="FB594" s="28"/>
      <c r="FC594" s="28"/>
      <c r="FD594" s="28"/>
      <c r="FE594" s="28"/>
      <c r="FF594" s="28"/>
      <c r="FG594" s="28"/>
      <c r="FH594" s="28"/>
      <c r="FI594" s="28"/>
      <c r="FJ594" s="28"/>
      <c r="FK594" s="28"/>
      <c r="FL594" s="28"/>
      <c r="FM594" s="28"/>
      <c r="FN594" s="28"/>
      <c r="FO594" s="28"/>
      <c r="FP594" s="28"/>
      <c r="FQ594" s="28"/>
      <c r="FR594" s="28"/>
      <c r="FS594" s="28"/>
      <c r="FT594" s="28"/>
      <c r="FU594" s="28"/>
      <c r="FV594" s="28"/>
      <c r="FW594" s="28"/>
      <c r="FX594" s="28"/>
      <c r="FY594" s="28"/>
      <c r="FZ594" s="28"/>
      <c r="GA594" s="28"/>
      <c r="GB594" s="28"/>
      <c r="GC594" s="28"/>
      <c r="GD594" s="28"/>
      <c r="GE594" s="28"/>
      <c r="GF594" s="28"/>
      <c r="GG594" s="28"/>
      <c r="GH594" s="28"/>
      <c r="GI594" s="28"/>
      <c r="GJ594" s="28"/>
      <c r="GK594" s="28"/>
      <c r="GL594" s="28"/>
      <c r="GM594" s="28"/>
      <c r="GN594" s="28"/>
      <c r="GO594" s="28"/>
      <c r="GP594" s="28"/>
      <c r="GQ594" s="28"/>
      <c r="GR594" s="28"/>
      <c r="GS594" s="28"/>
      <c r="GT594" s="28"/>
      <c r="GU594" s="28"/>
      <c r="GV594" s="28"/>
      <c r="GW594" s="28"/>
      <c r="GX594" s="28"/>
      <c r="GY594" s="28"/>
      <c r="GZ594" s="28"/>
      <c r="HA594" s="28"/>
      <c r="HB594" s="28"/>
      <c r="HC594" s="28"/>
      <c r="HD594" s="28"/>
      <c r="HE594" s="28"/>
      <c r="HF594" s="28"/>
      <c r="HG594" s="28"/>
      <c r="HH594" s="28"/>
      <c r="HI594" s="28"/>
      <c r="HJ594" s="28"/>
      <c r="HK594" s="28"/>
      <c r="HL594" s="28"/>
      <c r="HM594" s="28"/>
      <c r="HN594" s="28"/>
      <c r="HO594" s="28"/>
      <c r="HP594" s="28"/>
      <c r="HQ594" s="28"/>
      <c r="HR594" s="28"/>
      <c r="HS594" s="28"/>
      <c r="HT594" s="28"/>
      <c r="HU594" s="28"/>
      <c r="HV594" s="28"/>
      <c r="HW594" s="28"/>
      <c r="HX594" s="28"/>
      <c r="HY594" s="28"/>
      <c r="HZ594" s="28"/>
      <c r="IA594" s="28"/>
      <c r="IB594" s="28"/>
      <c r="IC594" s="28"/>
      <c r="ID594" s="28"/>
      <c r="IE594" s="28"/>
      <c r="IF594" s="28"/>
      <c r="IG594" s="28"/>
      <c r="IH594" s="28"/>
      <c r="II594" s="28"/>
      <c r="IJ594" s="28"/>
      <c r="IK594" s="28"/>
      <c r="IL594" s="28"/>
      <c r="IM594" s="28"/>
    </row>
    <row r="595" spans="1:247" ht="25.5">
      <c r="A595" s="17" t="s">
        <v>3586</v>
      </c>
      <c r="B595" s="18" t="s">
        <v>3587</v>
      </c>
      <c r="C595" s="19" t="s">
        <v>2797</v>
      </c>
      <c r="D595" s="20" t="s">
        <v>3236</v>
      </c>
      <c r="E595" s="21" t="s">
        <v>3237</v>
      </c>
      <c r="F595" s="17" t="s">
        <v>368</v>
      </c>
      <c r="G595" s="22" t="s">
        <v>707</v>
      </c>
      <c r="H595" s="23" t="s">
        <v>708</v>
      </c>
      <c r="I595" s="22">
        <v>18530000</v>
      </c>
      <c r="J595" s="23" t="s">
        <v>3588</v>
      </c>
      <c r="K595" s="24"/>
      <c r="L595" s="25">
        <v>115</v>
      </c>
      <c r="M595" s="26"/>
      <c r="N595" s="27" t="s">
        <v>3589</v>
      </c>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c r="DJ595" s="28"/>
      <c r="DK595" s="28"/>
      <c r="DL595" s="28"/>
      <c r="DM595" s="28"/>
      <c r="DN595" s="28"/>
      <c r="DO595" s="28"/>
      <c r="DP595" s="28"/>
      <c r="DQ595" s="28"/>
      <c r="DR595" s="28"/>
      <c r="DS595" s="28"/>
      <c r="DT595" s="28"/>
      <c r="DU595" s="28"/>
      <c r="DV595" s="28"/>
      <c r="DW595" s="28"/>
      <c r="DX595" s="28"/>
      <c r="DY595" s="28"/>
      <c r="DZ595" s="28"/>
      <c r="EA595" s="28"/>
      <c r="EB595" s="28"/>
      <c r="EC595" s="28"/>
      <c r="ED595" s="28"/>
      <c r="EE595" s="28"/>
      <c r="EF595" s="28"/>
      <c r="EG595" s="28"/>
      <c r="EH595" s="28"/>
      <c r="EI595" s="28"/>
      <c r="EJ595" s="28"/>
      <c r="EK595" s="28"/>
      <c r="EL595" s="28"/>
      <c r="EM595" s="28"/>
      <c r="EN595" s="28"/>
      <c r="EO595" s="28"/>
      <c r="EP595" s="28"/>
      <c r="EQ595" s="28"/>
      <c r="ER595" s="28"/>
      <c r="ES595" s="28"/>
      <c r="ET595" s="28"/>
      <c r="EU595" s="28"/>
      <c r="EV595" s="28"/>
      <c r="EW595" s="28"/>
      <c r="EX595" s="28"/>
      <c r="EY595" s="28"/>
      <c r="EZ595" s="28"/>
      <c r="FA595" s="28"/>
      <c r="FB595" s="28"/>
      <c r="FC595" s="28"/>
      <c r="FD595" s="28"/>
      <c r="FE595" s="28"/>
      <c r="FF595" s="28"/>
      <c r="FG595" s="28"/>
      <c r="FH595" s="28"/>
      <c r="FI595" s="28"/>
      <c r="FJ595" s="28"/>
      <c r="FK595" s="28"/>
      <c r="FL595" s="28"/>
      <c r="FM595" s="28"/>
      <c r="FN595" s="28"/>
      <c r="FO595" s="28"/>
      <c r="FP595" s="28"/>
      <c r="FQ595" s="28"/>
      <c r="FR595" s="28"/>
      <c r="FS595" s="28"/>
      <c r="FT595" s="28"/>
      <c r="FU595" s="28"/>
      <c r="FV595" s="28"/>
      <c r="FW595" s="28"/>
      <c r="FX595" s="28"/>
      <c r="FY595" s="28"/>
      <c r="FZ595" s="28"/>
      <c r="GA595" s="28"/>
      <c r="GB595" s="28"/>
      <c r="GC595" s="28"/>
      <c r="GD595" s="28"/>
      <c r="GE595" s="28"/>
      <c r="GF595" s="28"/>
      <c r="GG595" s="28"/>
      <c r="GH595" s="28"/>
      <c r="GI595" s="28"/>
      <c r="GJ595" s="28"/>
      <c r="GK595" s="28"/>
      <c r="GL595" s="28"/>
      <c r="GM595" s="28"/>
      <c r="GN595" s="28"/>
      <c r="GO595" s="28"/>
      <c r="GP595" s="28"/>
      <c r="GQ595" s="28"/>
      <c r="GR595" s="28"/>
      <c r="GS595" s="28"/>
      <c r="GT595" s="28"/>
      <c r="GU595" s="28"/>
      <c r="GV595" s="28"/>
      <c r="GW595" s="28"/>
      <c r="GX595" s="28"/>
      <c r="GY595" s="28"/>
      <c r="GZ595" s="28"/>
      <c r="HA595" s="28"/>
      <c r="HB595" s="28"/>
      <c r="HC595" s="28"/>
      <c r="HD595" s="28"/>
      <c r="HE595" s="28"/>
      <c r="HF595" s="28"/>
      <c r="HG595" s="28"/>
      <c r="HH595" s="28"/>
      <c r="HI595" s="28"/>
      <c r="HJ595" s="28"/>
      <c r="HK595" s="28"/>
      <c r="HL595" s="28"/>
      <c r="HM595" s="28"/>
      <c r="HN595" s="28"/>
      <c r="HO595" s="28"/>
      <c r="HP595" s="28"/>
      <c r="HQ595" s="28"/>
      <c r="HR595" s="28"/>
      <c r="HS595" s="28"/>
      <c r="HT595" s="28"/>
      <c r="HU595" s="28"/>
      <c r="HV595" s="28"/>
      <c r="HW595" s="28"/>
      <c r="HX595" s="28"/>
      <c r="HY595" s="28"/>
      <c r="HZ595" s="28"/>
      <c r="IA595" s="28"/>
      <c r="IB595" s="28"/>
      <c r="IC595" s="28"/>
      <c r="ID595" s="28"/>
      <c r="IE595" s="28"/>
      <c r="IF595" s="28"/>
      <c r="IG595" s="28"/>
      <c r="IH595" s="28"/>
      <c r="II595" s="28"/>
      <c r="IJ595" s="28"/>
      <c r="IK595" s="28"/>
      <c r="IL595" s="28"/>
      <c r="IM595" s="28"/>
    </row>
    <row r="596" spans="1:247" ht="25.5">
      <c r="A596" s="17" t="s">
        <v>3590</v>
      </c>
      <c r="B596" s="18" t="s">
        <v>2923</v>
      </c>
      <c r="C596" s="19" t="s">
        <v>396</v>
      </c>
      <c r="D596" s="20" t="s">
        <v>631</v>
      </c>
      <c r="E596" s="21" t="s">
        <v>632</v>
      </c>
      <c r="F596" s="17" t="s">
        <v>368</v>
      </c>
      <c r="G596" s="22" t="s">
        <v>441</v>
      </c>
      <c r="H596" s="23" t="s">
        <v>442</v>
      </c>
      <c r="I596" s="22" t="s">
        <v>441</v>
      </c>
      <c r="J596" s="23" t="s">
        <v>3591</v>
      </c>
      <c r="K596" s="24" t="s">
        <v>3592</v>
      </c>
      <c r="L596" s="25">
        <v>17506.2</v>
      </c>
      <c r="M596" s="26"/>
      <c r="N596" s="27" t="s">
        <v>3593</v>
      </c>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8"/>
      <c r="DV596" s="28"/>
      <c r="DW596" s="28"/>
      <c r="DX596" s="28"/>
      <c r="DY596" s="28"/>
      <c r="DZ596" s="28"/>
      <c r="EA596" s="28"/>
      <c r="EB596" s="28"/>
      <c r="EC596" s="28"/>
      <c r="ED596" s="28"/>
      <c r="EE596" s="28"/>
      <c r="EF596" s="28"/>
      <c r="EG596" s="28"/>
      <c r="EH596" s="28"/>
      <c r="EI596" s="28"/>
      <c r="EJ596" s="28"/>
      <c r="EK596" s="28"/>
      <c r="EL596" s="28"/>
      <c r="EM596" s="28"/>
      <c r="EN596" s="28"/>
      <c r="EO596" s="28"/>
      <c r="EP596" s="28"/>
      <c r="EQ596" s="28"/>
      <c r="ER596" s="28"/>
      <c r="ES596" s="28"/>
      <c r="ET596" s="28"/>
      <c r="EU596" s="28"/>
      <c r="EV596" s="28"/>
      <c r="EW596" s="28"/>
      <c r="EX596" s="28"/>
      <c r="EY596" s="28"/>
      <c r="EZ596" s="28"/>
      <c r="FA596" s="28"/>
      <c r="FB596" s="28"/>
      <c r="FC596" s="28"/>
      <c r="FD596" s="28"/>
      <c r="FE596" s="28"/>
      <c r="FF596" s="28"/>
      <c r="FG596" s="28"/>
      <c r="FH596" s="28"/>
      <c r="FI596" s="28"/>
      <c r="FJ596" s="28"/>
      <c r="FK596" s="28"/>
      <c r="FL596" s="28"/>
      <c r="FM596" s="28"/>
      <c r="FN596" s="28"/>
      <c r="FO596" s="28"/>
      <c r="FP596" s="28"/>
      <c r="FQ596" s="28"/>
      <c r="FR596" s="28"/>
      <c r="FS596" s="28"/>
      <c r="FT596" s="28"/>
      <c r="FU596" s="28"/>
      <c r="FV596" s="28"/>
      <c r="FW596" s="28"/>
      <c r="FX596" s="28"/>
      <c r="FY596" s="28"/>
      <c r="FZ596" s="28"/>
      <c r="GA596" s="28"/>
      <c r="GB596" s="28"/>
      <c r="GC596" s="28"/>
      <c r="GD596" s="28"/>
      <c r="GE596" s="28"/>
      <c r="GF596" s="28"/>
      <c r="GG596" s="28"/>
      <c r="GH596" s="28"/>
      <c r="GI596" s="28"/>
      <c r="GJ596" s="28"/>
      <c r="GK596" s="28"/>
      <c r="GL596" s="28"/>
      <c r="GM596" s="28"/>
      <c r="GN596" s="28"/>
      <c r="GO596" s="28"/>
      <c r="GP596" s="28"/>
      <c r="GQ596" s="28"/>
      <c r="GR596" s="28"/>
      <c r="GS596" s="28"/>
      <c r="GT596" s="28"/>
      <c r="GU596" s="28"/>
      <c r="GV596" s="28"/>
      <c r="GW596" s="28"/>
      <c r="GX596" s="28"/>
      <c r="GY596" s="28"/>
      <c r="GZ596" s="28"/>
      <c r="HA596" s="28"/>
      <c r="HB596" s="28"/>
      <c r="HC596" s="28"/>
      <c r="HD596" s="28"/>
      <c r="HE596" s="28"/>
      <c r="HF596" s="28"/>
      <c r="HG596" s="28"/>
      <c r="HH596" s="28"/>
      <c r="HI596" s="28"/>
      <c r="HJ596" s="28"/>
      <c r="HK596" s="28"/>
      <c r="HL596" s="28"/>
      <c r="HM596" s="28"/>
      <c r="HN596" s="28"/>
      <c r="HO596" s="28"/>
      <c r="HP596" s="28"/>
      <c r="HQ596" s="28"/>
      <c r="HR596" s="28"/>
      <c r="HS596" s="28"/>
      <c r="HT596" s="28"/>
      <c r="HU596" s="28"/>
      <c r="HV596" s="28"/>
      <c r="HW596" s="28"/>
      <c r="HX596" s="28"/>
      <c r="HY596" s="28"/>
      <c r="HZ596" s="28"/>
      <c r="IA596" s="28"/>
      <c r="IB596" s="28"/>
      <c r="IC596" s="28"/>
      <c r="ID596" s="28"/>
      <c r="IE596" s="28"/>
      <c r="IF596" s="28"/>
      <c r="IG596" s="28"/>
      <c r="IH596" s="28"/>
      <c r="II596" s="28"/>
      <c r="IJ596" s="28"/>
      <c r="IK596" s="28"/>
      <c r="IL596" s="28"/>
      <c r="IM596" s="28"/>
    </row>
    <row r="597" spans="1:247" ht="25.5">
      <c r="A597" s="17" t="s">
        <v>3594</v>
      </c>
      <c r="B597" s="18" t="s">
        <v>2923</v>
      </c>
      <c r="C597" s="19" t="s">
        <v>396</v>
      </c>
      <c r="D597" s="20" t="s">
        <v>2138</v>
      </c>
      <c r="E597" s="21" t="s">
        <v>2139</v>
      </c>
      <c r="F597" s="17" t="s">
        <v>368</v>
      </c>
      <c r="G597" s="22" t="s">
        <v>654</v>
      </c>
      <c r="H597" s="23" t="s">
        <v>1454</v>
      </c>
      <c r="I597" s="22" t="s">
        <v>654</v>
      </c>
      <c r="J597" s="23" t="s">
        <v>2604</v>
      </c>
      <c r="K597" s="24" t="s">
        <v>1986</v>
      </c>
      <c r="L597" s="25">
        <v>77300</v>
      </c>
      <c r="M597" s="26"/>
      <c r="N597" s="27" t="s">
        <v>3595</v>
      </c>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c r="CY597" s="28"/>
      <c r="CZ597" s="28"/>
      <c r="DA597" s="28"/>
      <c r="DB597" s="28"/>
      <c r="DC597" s="28"/>
      <c r="DD597" s="28"/>
      <c r="DE597" s="28"/>
      <c r="DF597" s="28"/>
      <c r="DG597" s="28"/>
      <c r="DH597" s="28"/>
      <c r="DI597" s="28"/>
      <c r="DJ597" s="28"/>
      <c r="DK597" s="28"/>
      <c r="DL597" s="28"/>
      <c r="DM597" s="28"/>
      <c r="DN597" s="28"/>
      <c r="DO597" s="28"/>
      <c r="DP597" s="28"/>
      <c r="DQ597" s="28"/>
      <c r="DR597" s="28"/>
      <c r="DS597" s="28"/>
      <c r="DT597" s="28"/>
      <c r="DU597" s="28"/>
      <c r="DV597" s="28"/>
      <c r="DW597" s="28"/>
      <c r="DX597" s="28"/>
      <c r="DY597" s="28"/>
      <c r="DZ597" s="28"/>
      <c r="EA597" s="28"/>
      <c r="EB597" s="28"/>
      <c r="EC597" s="28"/>
      <c r="ED597" s="28"/>
      <c r="EE597" s="28"/>
      <c r="EF597" s="28"/>
      <c r="EG597" s="28"/>
      <c r="EH597" s="28"/>
      <c r="EI597" s="28"/>
      <c r="EJ597" s="28"/>
      <c r="EK597" s="28"/>
      <c r="EL597" s="28"/>
      <c r="EM597" s="28"/>
      <c r="EN597" s="28"/>
      <c r="EO597" s="28"/>
      <c r="EP597" s="28"/>
      <c r="EQ597" s="28"/>
      <c r="ER597" s="28"/>
      <c r="ES597" s="28"/>
      <c r="ET597" s="28"/>
      <c r="EU597" s="28"/>
      <c r="EV597" s="28"/>
      <c r="EW597" s="28"/>
      <c r="EX597" s="28"/>
      <c r="EY597" s="28"/>
      <c r="EZ597" s="28"/>
      <c r="FA597" s="28"/>
      <c r="FB597" s="28"/>
      <c r="FC597" s="28"/>
      <c r="FD597" s="28"/>
      <c r="FE597" s="28"/>
      <c r="FF597" s="28"/>
      <c r="FG597" s="28"/>
      <c r="FH597" s="28"/>
      <c r="FI597" s="28"/>
      <c r="FJ597" s="28"/>
      <c r="FK597" s="28"/>
      <c r="FL597" s="28"/>
      <c r="FM597" s="28"/>
      <c r="FN597" s="28"/>
      <c r="FO597" s="28"/>
      <c r="FP597" s="28"/>
      <c r="FQ597" s="28"/>
      <c r="FR597" s="28"/>
      <c r="FS597" s="28"/>
      <c r="FT597" s="28"/>
      <c r="FU597" s="28"/>
      <c r="FV597" s="28"/>
      <c r="FW597" s="28"/>
      <c r="FX597" s="28"/>
      <c r="FY597" s="28"/>
      <c r="FZ597" s="28"/>
      <c r="GA597" s="28"/>
      <c r="GB597" s="28"/>
      <c r="GC597" s="28"/>
      <c r="GD597" s="28"/>
      <c r="GE597" s="28"/>
      <c r="GF597" s="28"/>
      <c r="GG597" s="28"/>
      <c r="GH597" s="28"/>
      <c r="GI597" s="28"/>
      <c r="GJ597" s="28"/>
      <c r="GK597" s="28"/>
      <c r="GL597" s="28"/>
      <c r="GM597" s="28"/>
      <c r="GN597" s="28"/>
      <c r="GO597" s="28"/>
      <c r="GP597" s="28"/>
      <c r="GQ597" s="28"/>
      <c r="GR597" s="28"/>
      <c r="GS597" s="28"/>
      <c r="GT597" s="28"/>
      <c r="GU597" s="28"/>
      <c r="GV597" s="28"/>
      <c r="GW597" s="28"/>
      <c r="GX597" s="28"/>
      <c r="GY597" s="28"/>
      <c r="GZ597" s="28"/>
      <c r="HA597" s="28"/>
      <c r="HB597" s="28"/>
      <c r="HC597" s="28"/>
      <c r="HD597" s="28"/>
      <c r="HE597" s="28"/>
      <c r="HF597" s="28"/>
      <c r="HG597" s="28"/>
      <c r="HH597" s="28"/>
      <c r="HI597" s="28"/>
      <c r="HJ597" s="28"/>
      <c r="HK597" s="28"/>
      <c r="HL597" s="28"/>
      <c r="HM597" s="28"/>
      <c r="HN597" s="28"/>
      <c r="HO597" s="28"/>
      <c r="HP597" s="28"/>
      <c r="HQ597" s="28"/>
      <c r="HR597" s="28"/>
      <c r="HS597" s="28"/>
      <c r="HT597" s="28"/>
      <c r="HU597" s="28"/>
      <c r="HV597" s="28"/>
      <c r="HW597" s="28"/>
      <c r="HX597" s="28"/>
      <c r="HY597" s="28"/>
      <c r="HZ597" s="28"/>
      <c r="IA597" s="28"/>
      <c r="IB597" s="28"/>
      <c r="IC597" s="28"/>
      <c r="ID597" s="28"/>
      <c r="IE597" s="28"/>
      <c r="IF597" s="28"/>
      <c r="IG597" s="28"/>
      <c r="IH597" s="28"/>
      <c r="II597" s="28"/>
      <c r="IJ597" s="28"/>
      <c r="IK597" s="28"/>
      <c r="IL597" s="28"/>
      <c r="IM597" s="28"/>
    </row>
    <row r="598" spans="1:247" ht="25.5">
      <c r="A598" s="17" t="s">
        <v>3596</v>
      </c>
      <c r="B598" s="18" t="s">
        <v>2923</v>
      </c>
      <c r="C598" s="19" t="s">
        <v>2797</v>
      </c>
      <c r="D598" s="20" t="s">
        <v>3445</v>
      </c>
      <c r="E598" s="21" t="s">
        <v>706</v>
      </c>
      <c r="F598" s="17" t="s">
        <v>368</v>
      </c>
      <c r="G598" s="22" t="s">
        <v>707</v>
      </c>
      <c r="H598" s="23" t="s">
        <v>708</v>
      </c>
      <c r="I598" s="22">
        <v>18530000</v>
      </c>
      <c r="J598" s="23" t="s">
        <v>3597</v>
      </c>
      <c r="K598" s="24"/>
      <c r="L598" s="25">
        <v>215</v>
      </c>
      <c r="M598" s="26"/>
      <c r="N598" s="27" t="s">
        <v>3598</v>
      </c>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28"/>
      <c r="BF598" s="28"/>
      <c r="BG598" s="28"/>
      <c r="BH598" s="28"/>
      <c r="BI598" s="28"/>
      <c r="BJ598" s="28"/>
      <c r="BK598" s="28"/>
      <c r="BL598" s="28"/>
      <c r="BM598" s="28"/>
      <c r="BN598" s="28"/>
      <c r="BO598" s="28"/>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c r="CY598" s="28"/>
      <c r="CZ598" s="28"/>
      <c r="DA598" s="28"/>
      <c r="DB598" s="28"/>
      <c r="DC598" s="28"/>
      <c r="DD598" s="28"/>
      <c r="DE598" s="28"/>
      <c r="DF598" s="28"/>
      <c r="DG598" s="28"/>
      <c r="DH598" s="28"/>
      <c r="DI598" s="28"/>
      <c r="DJ598" s="28"/>
      <c r="DK598" s="28"/>
      <c r="DL598" s="28"/>
      <c r="DM598" s="28"/>
      <c r="DN598" s="28"/>
      <c r="DO598" s="28"/>
      <c r="DP598" s="28"/>
      <c r="DQ598" s="28"/>
      <c r="DR598" s="28"/>
      <c r="DS598" s="28"/>
      <c r="DT598" s="28"/>
      <c r="DU598" s="28"/>
      <c r="DV598" s="28"/>
      <c r="DW598" s="28"/>
      <c r="DX598" s="28"/>
      <c r="DY598" s="28"/>
      <c r="DZ598" s="28"/>
      <c r="EA598" s="28"/>
      <c r="EB598" s="28"/>
      <c r="EC598" s="28"/>
      <c r="ED598" s="28"/>
      <c r="EE598" s="28"/>
      <c r="EF598" s="28"/>
      <c r="EG598" s="28"/>
      <c r="EH598" s="28"/>
      <c r="EI598" s="28"/>
      <c r="EJ598" s="28"/>
      <c r="EK598" s="28"/>
      <c r="EL598" s="28"/>
      <c r="EM598" s="28"/>
      <c r="EN598" s="28"/>
      <c r="EO598" s="28"/>
      <c r="EP598" s="28"/>
      <c r="EQ598" s="28"/>
      <c r="ER598" s="28"/>
      <c r="ES598" s="28"/>
      <c r="ET598" s="28"/>
      <c r="EU598" s="28"/>
      <c r="EV598" s="28"/>
      <c r="EW598" s="28"/>
      <c r="EX598" s="28"/>
      <c r="EY598" s="28"/>
      <c r="EZ598" s="28"/>
      <c r="FA598" s="28"/>
      <c r="FB598" s="28"/>
      <c r="FC598" s="28"/>
      <c r="FD598" s="28"/>
      <c r="FE598" s="28"/>
      <c r="FF598" s="28"/>
      <c r="FG598" s="28"/>
      <c r="FH598" s="28"/>
      <c r="FI598" s="28"/>
      <c r="FJ598" s="28"/>
      <c r="FK598" s="28"/>
      <c r="FL598" s="28"/>
      <c r="FM598" s="28"/>
      <c r="FN598" s="28"/>
      <c r="FO598" s="28"/>
      <c r="FP598" s="28"/>
      <c r="FQ598" s="28"/>
      <c r="FR598" s="28"/>
      <c r="FS598" s="28"/>
      <c r="FT598" s="28"/>
      <c r="FU598" s="28"/>
      <c r="FV598" s="28"/>
      <c r="FW598" s="28"/>
      <c r="FX598" s="28"/>
      <c r="FY598" s="28"/>
      <c r="FZ598" s="28"/>
      <c r="GA598" s="28"/>
      <c r="GB598" s="28"/>
      <c r="GC598" s="28"/>
      <c r="GD598" s="28"/>
      <c r="GE598" s="28"/>
      <c r="GF598" s="28"/>
      <c r="GG598" s="28"/>
      <c r="GH598" s="28"/>
      <c r="GI598" s="28"/>
      <c r="GJ598" s="28"/>
      <c r="GK598" s="28"/>
      <c r="GL598" s="28"/>
      <c r="GM598" s="28"/>
      <c r="GN598" s="28"/>
      <c r="GO598" s="28"/>
      <c r="GP598" s="28"/>
      <c r="GQ598" s="28"/>
      <c r="GR598" s="28"/>
      <c r="GS598" s="28"/>
      <c r="GT598" s="28"/>
      <c r="GU598" s="28"/>
      <c r="GV598" s="28"/>
      <c r="GW598" s="28"/>
      <c r="GX598" s="28"/>
      <c r="GY598" s="28"/>
      <c r="GZ598" s="28"/>
      <c r="HA598" s="28"/>
      <c r="HB598" s="28"/>
      <c r="HC598" s="28"/>
      <c r="HD598" s="28"/>
      <c r="HE598" s="28"/>
      <c r="HF598" s="28"/>
      <c r="HG598" s="28"/>
      <c r="HH598" s="28"/>
      <c r="HI598" s="28"/>
      <c r="HJ598" s="28"/>
      <c r="HK598" s="28"/>
      <c r="HL598" s="28"/>
      <c r="HM598" s="28"/>
      <c r="HN598" s="28"/>
      <c r="HO598" s="28"/>
      <c r="HP598" s="28"/>
      <c r="HQ598" s="28"/>
      <c r="HR598" s="28"/>
      <c r="HS598" s="28"/>
      <c r="HT598" s="28"/>
      <c r="HU598" s="28"/>
      <c r="HV598" s="28"/>
      <c r="HW598" s="28"/>
      <c r="HX598" s="28"/>
      <c r="HY598" s="28"/>
      <c r="HZ598" s="28"/>
      <c r="IA598" s="28"/>
      <c r="IB598" s="28"/>
      <c r="IC598" s="28"/>
      <c r="ID598" s="28"/>
      <c r="IE598" s="28"/>
      <c r="IF598" s="28"/>
      <c r="IG598" s="28"/>
      <c r="IH598" s="28"/>
      <c r="II598" s="28"/>
      <c r="IJ598" s="28"/>
      <c r="IK598" s="28"/>
      <c r="IL598" s="28"/>
      <c r="IM598" s="28"/>
    </row>
    <row r="599" spans="1:247" ht="38.25">
      <c r="A599" s="17" t="s">
        <v>3599</v>
      </c>
      <c r="B599" s="18" t="s">
        <v>2923</v>
      </c>
      <c r="C599" s="19" t="s">
        <v>396</v>
      </c>
      <c r="D599" s="20" t="s">
        <v>3600</v>
      </c>
      <c r="E599" s="21" t="s">
        <v>3601</v>
      </c>
      <c r="F599" s="17" t="s">
        <v>368</v>
      </c>
      <c r="G599" s="22">
        <v>63500000</v>
      </c>
      <c r="H599" s="23" t="s">
        <v>1512</v>
      </c>
      <c r="I599" s="22">
        <v>63512000</v>
      </c>
      <c r="J599" s="21" t="s">
        <v>3602</v>
      </c>
      <c r="K599" s="24"/>
      <c r="L599" s="25">
        <v>210</v>
      </c>
      <c r="M599" s="26"/>
      <c r="N599" s="27" t="s">
        <v>3603</v>
      </c>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28"/>
      <c r="BN599" s="28"/>
      <c r="BO599" s="28"/>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28"/>
      <c r="CM599" s="28"/>
      <c r="CN599" s="28"/>
      <c r="CO599" s="28"/>
      <c r="CP599" s="28"/>
      <c r="CQ599" s="28"/>
      <c r="CR599" s="28"/>
      <c r="CS599" s="28"/>
      <c r="CT599" s="28"/>
      <c r="CU599" s="28"/>
      <c r="CV599" s="28"/>
      <c r="CW599" s="28"/>
      <c r="CX599" s="28"/>
      <c r="CY599" s="28"/>
      <c r="CZ599" s="28"/>
      <c r="DA599" s="28"/>
      <c r="DB599" s="28"/>
      <c r="DC599" s="28"/>
      <c r="DD599" s="28"/>
      <c r="DE599" s="28"/>
      <c r="DF599" s="28"/>
      <c r="DG599" s="28"/>
      <c r="DH599" s="28"/>
      <c r="DI599" s="28"/>
      <c r="DJ599" s="28"/>
      <c r="DK599" s="28"/>
      <c r="DL599" s="28"/>
      <c r="DM599" s="28"/>
      <c r="DN599" s="28"/>
      <c r="DO599" s="28"/>
      <c r="DP599" s="28"/>
      <c r="DQ599" s="28"/>
      <c r="DR599" s="28"/>
      <c r="DS599" s="28"/>
      <c r="DT599" s="28"/>
      <c r="DU599" s="28"/>
      <c r="DV599" s="28"/>
      <c r="DW599" s="28"/>
      <c r="DX599" s="28"/>
      <c r="DY599" s="28"/>
      <c r="DZ599" s="28"/>
      <c r="EA599" s="28"/>
      <c r="EB599" s="28"/>
      <c r="EC599" s="28"/>
      <c r="ED599" s="28"/>
      <c r="EE599" s="28"/>
      <c r="EF599" s="28"/>
      <c r="EG599" s="28"/>
      <c r="EH599" s="28"/>
      <c r="EI599" s="28"/>
      <c r="EJ599" s="28"/>
      <c r="EK599" s="28"/>
      <c r="EL599" s="28"/>
      <c r="EM599" s="28"/>
      <c r="EN599" s="28"/>
      <c r="EO599" s="28"/>
      <c r="EP599" s="28"/>
      <c r="EQ599" s="28"/>
      <c r="ER599" s="28"/>
      <c r="ES599" s="28"/>
      <c r="ET599" s="28"/>
      <c r="EU599" s="28"/>
      <c r="EV599" s="28"/>
      <c r="EW599" s="28"/>
      <c r="EX599" s="28"/>
      <c r="EY599" s="28"/>
      <c r="EZ599" s="28"/>
      <c r="FA599" s="28"/>
      <c r="FB599" s="28"/>
      <c r="FC599" s="28"/>
      <c r="FD599" s="28"/>
      <c r="FE599" s="28"/>
      <c r="FF599" s="28"/>
      <c r="FG599" s="28"/>
      <c r="FH599" s="28"/>
      <c r="FI599" s="28"/>
      <c r="FJ599" s="28"/>
      <c r="FK599" s="28"/>
      <c r="FL599" s="28"/>
      <c r="FM599" s="28"/>
      <c r="FN599" s="28"/>
      <c r="FO599" s="28"/>
      <c r="FP599" s="28"/>
      <c r="FQ599" s="28"/>
      <c r="FR599" s="28"/>
      <c r="FS599" s="28"/>
      <c r="FT599" s="28"/>
      <c r="FU599" s="28"/>
      <c r="FV599" s="28"/>
      <c r="FW599" s="28"/>
      <c r="FX599" s="28"/>
      <c r="FY599" s="28"/>
      <c r="FZ599" s="28"/>
      <c r="GA599" s="28"/>
      <c r="GB599" s="28"/>
      <c r="GC599" s="28"/>
      <c r="GD599" s="28"/>
      <c r="GE599" s="28"/>
      <c r="GF599" s="28"/>
      <c r="GG599" s="28"/>
      <c r="GH599" s="28"/>
      <c r="GI599" s="28"/>
      <c r="GJ599" s="28"/>
      <c r="GK599" s="28"/>
      <c r="GL599" s="28"/>
      <c r="GM599" s="28"/>
      <c r="GN599" s="28"/>
      <c r="GO599" s="28"/>
      <c r="GP599" s="28"/>
      <c r="GQ599" s="28"/>
      <c r="GR599" s="28"/>
      <c r="GS599" s="28"/>
      <c r="GT599" s="28"/>
      <c r="GU599" s="28"/>
      <c r="GV599" s="28"/>
      <c r="GW599" s="28"/>
      <c r="GX599" s="28"/>
      <c r="GY599" s="28"/>
      <c r="GZ599" s="28"/>
      <c r="HA599" s="28"/>
      <c r="HB599" s="28"/>
      <c r="HC599" s="28"/>
      <c r="HD599" s="28"/>
      <c r="HE599" s="28"/>
      <c r="HF599" s="28"/>
      <c r="HG599" s="28"/>
      <c r="HH599" s="28"/>
      <c r="HI599" s="28"/>
      <c r="HJ599" s="28"/>
      <c r="HK599" s="28"/>
      <c r="HL599" s="28"/>
      <c r="HM599" s="28"/>
      <c r="HN599" s="28"/>
      <c r="HO599" s="28"/>
      <c r="HP599" s="28"/>
      <c r="HQ599" s="28"/>
      <c r="HR599" s="28"/>
      <c r="HS599" s="28"/>
      <c r="HT599" s="28"/>
      <c r="HU599" s="28"/>
      <c r="HV599" s="28"/>
      <c r="HW599" s="28"/>
      <c r="HX599" s="28"/>
      <c r="HY599" s="28"/>
      <c r="HZ599" s="28"/>
      <c r="IA599" s="28"/>
      <c r="IB599" s="28"/>
      <c r="IC599" s="28"/>
      <c r="ID599" s="28"/>
      <c r="IE599" s="28"/>
      <c r="IF599" s="28"/>
      <c r="IG599" s="28"/>
      <c r="IH599" s="28"/>
      <c r="II599" s="28"/>
      <c r="IJ599" s="28"/>
      <c r="IK599" s="28"/>
      <c r="IL599" s="28"/>
      <c r="IM599" s="28"/>
    </row>
    <row r="600" spans="1:247" ht="25.5">
      <c r="A600" s="17" t="s">
        <v>3604</v>
      </c>
      <c r="B600" s="18" t="s">
        <v>2923</v>
      </c>
      <c r="C600" s="19" t="s">
        <v>396</v>
      </c>
      <c r="D600" s="20" t="s">
        <v>3605</v>
      </c>
      <c r="E600" s="21" t="s">
        <v>3606</v>
      </c>
      <c r="F600" s="17" t="s">
        <v>368</v>
      </c>
      <c r="G600" s="22" t="s">
        <v>503</v>
      </c>
      <c r="H600" s="23" t="s">
        <v>1566</v>
      </c>
      <c r="I600" s="22" t="s">
        <v>503</v>
      </c>
      <c r="J600" s="23" t="s">
        <v>1566</v>
      </c>
      <c r="K600" s="24"/>
      <c r="L600" s="25">
        <v>2000</v>
      </c>
      <c r="M600" s="26"/>
      <c r="N600" s="27" t="s">
        <v>3607</v>
      </c>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28"/>
      <c r="CM600" s="28"/>
      <c r="CN600" s="28"/>
      <c r="CO600" s="28"/>
      <c r="CP600" s="28"/>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8"/>
      <c r="DO600" s="28"/>
      <c r="DP600" s="28"/>
      <c r="DQ600" s="28"/>
      <c r="DR600" s="28"/>
      <c r="DS600" s="28"/>
      <c r="DT600" s="28"/>
      <c r="DU600" s="28"/>
      <c r="DV600" s="28"/>
      <c r="DW600" s="28"/>
      <c r="DX600" s="28"/>
      <c r="DY600" s="28"/>
      <c r="DZ600" s="28"/>
      <c r="EA600" s="28"/>
      <c r="EB600" s="28"/>
      <c r="EC600" s="28"/>
      <c r="ED600" s="28"/>
      <c r="EE600" s="28"/>
      <c r="EF600" s="28"/>
      <c r="EG600" s="28"/>
      <c r="EH600" s="28"/>
      <c r="EI600" s="28"/>
      <c r="EJ600" s="28"/>
      <c r="EK600" s="28"/>
      <c r="EL600" s="28"/>
      <c r="EM600" s="28"/>
      <c r="EN600" s="28"/>
      <c r="EO600" s="28"/>
      <c r="EP600" s="28"/>
      <c r="EQ600" s="28"/>
      <c r="ER600" s="28"/>
      <c r="ES600" s="28"/>
      <c r="ET600" s="28"/>
      <c r="EU600" s="28"/>
      <c r="EV600" s="28"/>
      <c r="EW600" s="28"/>
      <c r="EX600" s="28"/>
      <c r="EY600" s="28"/>
      <c r="EZ600" s="28"/>
      <c r="FA600" s="28"/>
      <c r="FB600" s="28"/>
      <c r="FC600" s="28"/>
      <c r="FD600" s="28"/>
      <c r="FE600" s="28"/>
      <c r="FF600" s="28"/>
      <c r="FG600" s="28"/>
      <c r="FH600" s="28"/>
      <c r="FI600" s="28"/>
      <c r="FJ600" s="28"/>
      <c r="FK600" s="28"/>
      <c r="FL600" s="28"/>
      <c r="FM600" s="28"/>
      <c r="FN600" s="28"/>
      <c r="FO600" s="28"/>
      <c r="FP600" s="28"/>
      <c r="FQ600" s="28"/>
      <c r="FR600" s="28"/>
      <c r="FS600" s="28"/>
      <c r="FT600" s="28"/>
      <c r="FU600" s="28"/>
      <c r="FV600" s="28"/>
      <c r="FW600" s="28"/>
      <c r="FX600" s="28"/>
      <c r="FY600" s="28"/>
      <c r="FZ600" s="28"/>
      <c r="GA600" s="28"/>
      <c r="GB600" s="28"/>
      <c r="GC600" s="28"/>
      <c r="GD600" s="28"/>
      <c r="GE600" s="28"/>
      <c r="GF600" s="28"/>
      <c r="GG600" s="28"/>
      <c r="GH600" s="28"/>
      <c r="GI600" s="28"/>
      <c r="GJ600" s="28"/>
      <c r="GK600" s="28"/>
      <c r="GL600" s="28"/>
      <c r="GM600" s="28"/>
      <c r="GN600" s="28"/>
      <c r="GO600" s="28"/>
      <c r="GP600" s="28"/>
      <c r="GQ600" s="28"/>
      <c r="GR600" s="28"/>
      <c r="GS600" s="28"/>
      <c r="GT600" s="28"/>
      <c r="GU600" s="28"/>
      <c r="GV600" s="28"/>
      <c r="GW600" s="28"/>
      <c r="GX600" s="28"/>
      <c r="GY600" s="28"/>
      <c r="GZ600" s="28"/>
      <c r="HA600" s="28"/>
      <c r="HB600" s="28"/>
      <c r="HC600" s="28"/>
      <c r="HD600" s="28"/>
      <c r="HE600" s="28"/>
      <c r="HF600" s="28"/>
      <c r="HG600" s="28"/>
      <c r="HH600" s="28"/>
      <c r="HI600" s="28"/>
      <c r="HJ600" s="28"/>
      <c r="HK600" s="28"/>
      <c r="HL600" s="28"/>
      <c r="HM600" s="28"/>
      <c r="HN600" s="28"/>
      <c r="HO600" s="28"/>
      <c r="HP600" s="28"/>
      <c r="HQ600" s="28"/>
      <c r="HR600" s="28"/>
      <c r="HS600" s="28"/>
      <c r="HT600" s="28"/>
      <c r="HU600" s="28"/>
      <c r="HV600" s="28"/>
      <c r="HW600" s="28"/>
      <c r="HX600" s="28"/>
      <c r="HY600" s="28"/>
      <c r="HZ600" s="28"/>
      <c r="IA600" s="28"/>
      <c r="IB600" s="28"/>
      <c r="IC600" s="28"/>
      <c r="ID600" s="28"/>
      <c r="IE600" s="28"/>
      <c r="IF600" s="28"/>
      <c r="IG600" s="28"/>
      <c r="IH600" s="28"/>
      <c r="II600" s="28"/>
      <c r="IJ600" s="28"/>
      <c r="IK600" s="28"/>
      <c r="IL600" s="28"/>
      <c r="IM600" s="28"/>
    </row>
    <row r="601" spans="1:247" ht="25.5">
      <c r="A601" s="17" t="s">
        <v>3608</v>
      </c>
      <c r="B601" s="18" t="s">
        <v>2923</v>
      </c>
      <c r="C601" s="19" t="s">
        <v>396</v>
      </c>
      <c r="D601" s="20" t="s">
        <v>1836</v>
      </c>
      <c r="E601" s="21" t="s">
        <v>1837</v>
      </c>
      <c r="F601" s="17" t="s">
        <v>368</v>
      </c>
      <c r="G601" s="22" t="s">
        <v>1838</v>
      </c>
      <c r="H601" s="23" t="s">
        <v>1839</v>
      </c>
      <c r="I601" s="22">
        <v>24316000</v>
      </c>
      <c r="J601" s="23" t="s">
        <v>1841</v>
      </c>
      <c r="K601" s="24" t="s">
        <v>3609</v>
      </c>
      <c r="L601" s="25">
        <v>1200</v>
      </c>
      <c r="M601" s="26"/>
      <c r="N601" s="27" t="s">
        <v>3610</v>
      </c>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28"/>
      <c r="CM601" s="28"/>
      <c r="CN601" s="28"/>
      <c r="CO601" s="28"/>
      <c r="CP601" s="28"/>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8"/>
      <c r="DO601" s="28"/>
      <c r="DP601" s="28"/>
      <c r="DQ601" s="28"/>
      <c r="DR601" s="28"/>
      <c r="DS601" s="28"/>
      <c r="DT601" s="28"/>
      <c r="DU601" s="28"/>
      <c r="DV601" s="28"/>
      <c r="DW601" s="28"/>
      <c r="DX601" s="28"/>
      <c r="DY601" s="28"/>
      <c r="DZ601" s="28"/>
      <c r="EA601" s="28"/>
      <c r="EB601" s="28"/>
      <c r="EC601" s="28"/>
      <c r="ED601" s="28"/>
      <c r="EE601" s="28"/>
      <c r="EF601" s="28"/>
      <c r="EG601" s="28"/>
      <c r="EH601" s="28"/>
      <c r="EI601" s="28"/>
      <c r="EJ601" s="28"/>
      <c r="EK601" s="28"/>
      <c r="EL601" s="28"/>
      <c r="EM601" s="28"/>
      <c r="EN601" s="28"/>
      <c r="EO601" s="28"/>
      <c r="EP601" s="28"/>
      <c r="EQ601" s="28"/>
      <c r="ER601" s="28"/>
      <c r="ES601" s="28"/>
      <c r="ET601" s="28"/>
      <c r="EU601" s="28"/>
      <c r="EV601" s="28"/>
      <c r="EW601" s="28"/>
      <c r="EX601" s="28"/>
      <c r="EY601" s="28"/>
      <c r="EZ601" s="28"/>
      <c r="FA601" s="28"/>
      <c r="FB601" s="28"/>
      <c r="FC601" s="28"/>
      <c r="FD601" s="28"/>
      <c r="FE601" s="28"/>
      <c r="FF601" s="28"/>
      <c r="FG601" s="28"/>
      <c r="FH601" s="28"/>
      <c r="FI601" s="28"/>
      <c r="FJ601" s="28"/>
      <c r="FK601" s="28"/>
      <c r="FL601" s="28"/>
      <c r="FM601" s="28"/>
      <c r="FN601" s="28"/>
      <c r="FO601" s="28"/>
      <c r="FP601" s="28"/>
      <c r="FQ601" s="28"/>
      <c r="FR601" s="28"/>
      <c r="FS601" s="28"/>
      <c r="FT601" s="28"/>
      <c r="FU601" s="28"/>
      <c r="FV601" s="28"/>
      <c r="FW601" s="28"/>
      <c r="FX601" s="28"/>
      <c r="FY601" s="28"/>
      <c r="FZ601" s="28"/>
      <c r="GA601" s="28"/>
      <c r="GB601" s="28"/>
      <c r="GC601" s="28"/>
      <c r="GD601" s="28"/>
      <c r="GE601" s="28"/>
      <c r="GF601" s="28"/>
      <c r="GG601" s="28"/>
      <c r="GH601" s="28"/>
      <c r="GI601" s="28"/>
      <c r="GJ601" s="28"/>
      <c r="GK601" s="28"/>
      <c r="GL601" s="28"/>
      <c r="GM601" s="28"/>
      <c r="GN601" s="28"/>
      <c r="GO601" s="28"/>
      <c r="GP601" s="28"/>
      <c r="GQ601" s="28"/>
      <c r="GR601" s="28"/>
      <c r="GS601" s="28"/>
      <c r="GT601" s="28"/>
      <c r="GU601" s="28"/>
      <c r="GV601" s="28"/>
      <c r="GW601" s="28"/>
      <c r="GX601" s="28"/>
      <c r="GY601" s="28"/>
      <c r="GZ601" s="28"/>
      <c r="HA601" s="28"/>
      <c r="HB601" s="28"/>
      <c r="HC601" s="28"/>
      <c r="HD601" s="28"/>
      <c r="HE601" s="28"/>
      <c r="HF601" s="28"/>
      <c r="HG601" s="28"/>
      <c r="HH601" s="28"/>
      <c r="HI601" s="28"/>
      <c r="HJ601" s="28"/>
      <c r="HK601" s="28"/>
      <c r="HL601" s="28"/>
      <c r="HM601" s="28"/>
      <c r="HN601" s="28"/>
      <c r="HO601" s="28"/>
      <c r="HP601" s="28"/>
      <c r="HQ601" s="28"/>
      <c r="HR601" s="28"/>
      <c r="HS601" s="28"/>
      <c r="HT601" s="28"/>
      <c r="HU601" s="28"/>
      <c r="HV601" s="28"/>
      <c r="HW601" s="28"/>
      <c r="HX601" s="28"/>
      <c r="HY601" s="28"/>
      <c r="HZ601" s="28"/>
      <c r="IA601" s="28"/>
      <c r="IB601" s="28"/>
      <c r="IC601" s="28"/>
      <c r="ID601" s="28"/>
      <c r="IE601" s="28"/>
      <c r="IF601" s="28"/>
      <c r="IG601" s="28"/>
      <c r="IH601" s="28"/>
      <c r="II601" s="28"/>
      <c r="IJ601" s="28"/>
      <c r="IK601" s="28"/>
      <c r="IL601" s="28"/>
      <c r="IM601" s="28"/>
    </row>
    <row r="602" spans="1:247" ht="76.5">
      <c r="A602" s="17" t="s">
        <v>3611</v>
      </c>
      <c r="B602" s="18" t="s">
        <v>3612</v>
      </c>
      <c r="C602" s="19" t="s">
        <v>396</v>
      </c>
      <c r="D602" s="20" t="s">
        <v>3613</v>
      </c>
      <c r="E602" s="21" t="s">
        <v>3614</v>
      </c>
      <c r="F602" s="17" t="s">
        <v>388</v>
      </c>
      <c r="G602" s="22">
        <v>39100000</v>
      </c>
      <c r="H602" s="23" t="s">
        <v>470</v>
      </c>
      <c r="I602" s="22" t="s">
        <v>3615</v>
      </c>
      <c r="J602" s="23" t="s">
        <v>3616</v>
      </c>
      <c r="K602" s="24"/>
      <c r="L602" s="25">
        <v>20000</v>
      </c>
      <c r="M602" s="26" t="s">
        <v>3617</v>
      </c>
      <c r="N602" s="27"/>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28"/>
      <c r="BN602" s="28"/>
      <c r="BO602" s="28"/>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28"/>
      <c r="CM602" s="28"/>
      <c r="CN602" s="28"/>
      <c r="CO602" s="28"/>
      <c r="CP602" s="28"/>
      <c r="CQ602" s="28"/>
      <c r="CR602" s="28"/>
      <c r="CS602" s="28"/>
      <c r="CT602" s="28"/>
      <c r="CU602" s="28"/>
      <c r="CV602" s="28"/>
      <c r="CW602" s="28"/>
      <c r="CX602" s="28"/>
      <c r="CY602" s="28"/>
      <c r="CZ602" s="28"/>
      <c r="DA602" s="28"/>
      <c r="DB602" s="28"/>
      <c r="DC602" s="28"/>
      <c r="DD602" s="28"/>
      <c r="DE602" s="28"/>
      <c r="DF602" s="28"/>
      <c r="DG602" s="28"/>
      <c r="DH602" s="28"/>
      <c r="DI602" s="28"/>
      <c r="DJ602" s="28"/>
      <c r="DK602" s="28"/>
      <c r="DL602" s="28"/>
      <c r="DM602" s="28"/>
      <c r="DN602" s="28"/>
      <c r="DO602" s="28"/>
      <c r="DP602" s="28"/>
      <c r="DQ602" s="28"/>
      <c r="DR602" s="28"/>
      <c r="DS602" s="28"/>
      <c r="DT602" s="28"/>
      <c r="DU602" s="28"/>
      <c r="DV602" s="28"/>
      <c r="DW602" s="28"/>
      <c r="DX602" s="28"/>
      <c r="DY602" s="28"/>
      <c r="DZ602" s="28"/>
      <c r="EA602" s="28"/>
      <c r="EB602" s="28"/>
      <c r="EC602" s="28"/>
      <c r="ED602" s="28"/>
      <c r="EE602" s="28"/>
      <c r="EF602" s="28"/>
      <c r="EG602" s="28"/>
      <c r="EH602" s="28"/>
      <c r="EI602" s="28"/>
      <c r="EJ602" s="28"/>
      <c r="EK602" s="28"/>
      <c r="EL602" s="28"/>
      <c r="EM602" s="28"/>
      <c r="EN602" s="28"/>
      <c r="EO602" s="28"/>
      <c r="EP602" s="28"/>
      <c r="EQ602" s="28"/>
      <c r="ER602" s="28"/>
      <c r="ES602" s="28"/>
      <c r="ET602" s="28"/>
      <c r="EU602" s="28"/>
      <c r="EV602" s="28"/>
      <c r="EW602" s="28"/>
      <c r="EX602" s="28"/>
      <c r="EY602" s="28"/>
      <c r="EZ602" s="28"/>
      <c r="FA602" s="28"/>
      <c r="FB602" s="28"/>
      <c r="FC602" s="28"/>
      <c r="FD602" s="28"/>
      <c r="FE602" s="28"/>
      <c r="FF602" s="28"/>
      <c r="FG602" s="28"/>
      <c r="FH602" s="28"/>
      <c r="FI602" s="28"/>
      <c r="FJ602" s="28"/>
      <c r="FK602" s="28"/>
      <c r="FL602" s="28"/>
      <c r="FM602" s="28"/>
      <c r="FN602" s="28"/>
      <c r="FO602" s="28"/>
      <c r="FP602" s="28"/>
      <c r="FQ602" s="28"/>
      <c r="FR602" s="28"/>
      <c r="FS602" s="28"/>
      <c r="FT602" s="28"/>
      <c r="FU602" s="28"/>
      <c r="FV602" s="28"/>
      <c r="FW602" s="28"/>
      <c r="FX602" s="28"/>
      <c r="FY602" s="28"/>
      <c r="FZ602" s="28"/>
      <c r="GA602" s="28"/>
      <c r="GB602" s="28"/>
      <c r="GC602" s="28"/>
      <c r="GD602" s="28"/>
      <c r="GE602" s="28"/>
      <c r="GF602" s="28"/>
      <c r="GG602" s="28"/>
      <c r="GH602" s="28"/>
      <c r="GI602" s="28"/>
      <c r="GJ602" s="28"/>
      <c r="GK602" s="28"/>
      <c r="GL602" s="28"/>
      <c r="GM602" s="28"/>
      <c r="GN602" s="28"/>
      <c r="GO602" s="28"/>
      <c r="GP602" s="28"/>
      <c r="GQ602" s="28"/>
      <c r="GR602" s="28"/>
      <c r="GS602" s="28"/>
      <c r="GT602" s="28"/>
      <c r="GU602" s="28"/>
      <c r="GV602" s="28"/>
      <c r="GW602" s="28"/>
      <c r="GX602" s="28"/>
      <c r="GY602" s="28"/>
      <c r="GZ602" s="28"/>
      <c r="HA602" s="28"/>
      <c r="HB602" s="28"/>
      <c r="HC602" s="28"/>
      <c r="HD602" s="28"/>
      <c r="HE602" s="28"/>
      <c r="HF602" s="28"/>
      <c r="HG602" s="28"/>
      <c r="HH602" s="28"/>
      <c r="HI602" s="28"/>
      <c r="HJ602" s="28"/>
      <c r="HK602" s="28"/>
      <c r="HL602" s="28"/>
      <c r="HM602" s="28"/>
      <c r="HN602" s="28"/>
      <c r="HO602" s="28"/>
      <c r="HP602" s="28"/>
      <c r="HQ602" s="28"/>
      <c r="HR602" s="28"/>
      <c r="HS602" s="28"/>
      <c r="HT602" s="28"/>
      <c r="HU602" s="28"/>
      <c r="HV602" s="28"/>
      <c r="HW602" s="28"/>
      <c r="HX602" s="28"/>
      <c r="HY602" s="28"/>
      <c r="HZ602" s="28"/>
      <c r="IA602" s="28"/>
      <c r="IB602" s="28"/>
      <c r="IC602" s="28"/>
      <c r="ID602" s="28"/>
      <c r="IE602" s="28"/>
      <c r="IF602" s="28"/>
      <c r="IG602" s="28"/>
      <c r="IH602" s="28"/>
      <c r="II602" s="28"/>
      <c r="IJ602" s="28"/>
      <c r="IK602" s="28"/>
      <c r="IL602" s="28"/>
      <c r="IM602" s="28"/>
    </row>
    <row r="603" spans="1:247" ht="25.5">
      <c r="A603" s="17" t="s">
        <v>3618</v>
      </c>
      <c r="B603" s="18" t="s">
        <v>3619</v>
      </c>
      <c r="C603" s="19" t="s">
        <v>396</v>
      </c>
      <c r="D603" s="20" t="s">
        <v>1245</v>
      </c>
      <c r="E603" s="21" t="s">
        <v>1246</v>
      </c>
      <c r="F603" s="17" t="s">
        <v>388</v>
      </c>
      <c r="G603" s="22">
        <v>39100000</v>
      </c>
      <c r="H603" s="23" t="s">
        <v>470</v>
      </c>
      <c r="I603" s="22">
        <v>39113100</v>
      </c>
      <c r="J603" s="23" t="s">
        <v>3620</v>
      </c>
      <c r="K603" s="24" t="s">
        <v>3621</v>
      </c>
      <c r="L603" s="25">
        <v>12500</v>
      </c>
      <c r="M603" s="26" t="s">
        <v>3622</v>
      </c>
      <c r="N603" s="27"/>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28"/>
      <c r="CM603" s="28"/>
      <c r="CN603" s="28"/>
      <c r="CO603" s="28"/>
      <c r="CP603" s="28"/>
      <c r="CQ603" s="28"/>
      <c r="CR603" s="28"/>
      <c r="CS603" s="28"/>
      <c r="CT603" s="28"/>
      <c r="CU603" s="28"/>
      <c r="CV603" s="28"/>
      <c r="CW603" s="28"/>
      <c r="CX603" s="28"/>
      <c r="CY603" s="28"/>
      <c r="CZ603" s="28"/>
      <c r="DA603" s="28"/>
      <c r="DB603" s="28"/>
      <c r="DC603" s="28"/>
      <c r="DD603" s="28"/>
      <c r="DE603" s="28"/>
      <c r="DF603" s="28"/>
      <c r="DG603" s="28"/>
      <c r="DH603" s="28"/>
      <c r="DI603" s="28"/>
      <c r="DJ603" s="28"/>
      <c r="DK603" s="28"/>
      <c r="DL603" s="28"/>
      <c r="DM603" s="28"/>
      <c r="DN603" s="28"/>
      <c r="DO603" s="28"/>
      <c r="DP603" s="28"/>
      <c r="DQ603" s="28"/>
      <c r="DR603" s="28"/>
      <c r="DS603" s="28"/>
      <c r="DT603" s="28"/>
      <c r="DU603" s="28"/>
      <c r="DV603" s="28"/>
      <c r="DW603" s="28"/>
      <c r="DX603" s="28"/>
      <c r="DY603" s="28"/>
      <c r="DZ603" s="28"/>
      <c r="EA603" s="28"/>
      <c r="EB603" s="28"/>
      <c r="EC603" s="28"/>
      <c r="ED603" s="28"/>
      <c r="EE603" s="28"/>
      <c r="EF603" s="28"/>
      <c r="EG603" s="28"/>
      <c r="EH603" s="28"/>
      <c r="EI603" s="28"/>
      <c r="EJ603" s="28"/>
      <c r="EK603" s="28"/>
      <c r="EL603" s="28"/>
      <c r="EM603" s="28"/>
      <c r="EN603" s="28"/>
      <c r="EO603" s="28"/>
      <c r="EP603" s="28"/>
      <c r="EQ603" s="28"/>
      <c r="ER603" s="28"/>
      <c r="ES603" s="28"/>
      <c r="ET603" s="28"/>
      <c r="EU603" s="28"/>
      <c r="EV603" s="28"/>
      <c r="EW603" s="28"/>
      <c r="EX603" s="28"/>
      <c r="EY603" s="28"/>
      <c r="EZ603" s="28"/>
      <c r="FA603" s="28"/>
      <c r="FB603" s="28"/>
      <c r="FC603" s="28"/>
      <c r="FD603" s="28"/>
      <c r="FE603" s="28"/>
      <c r="FF603" s="28"/>
      <c r="FG603" s="28"/>
      <c r="FH603" s="28"/>
      <c r="FI603" s="28"/>
      <c r="FJ603" s="28"/>
      <c r="FK603" s="28"/>
      <c r="FL603" s="28"/>
      <c r="FM603" s="28"/>
      <c r="FN603" s="28"/>
      <c r="FO603" s="28"/>
      <c r="FP603" s="28"/>
      <c r="FQ603" s="28"/>
      <c r="FR603" s="28"/>
      <c r="FS603" s="28"/>
      <c r="FT603" s="28"/>
      <c r="FU603" s="28"/>
      <c r="FV603" s="28"/>
      <c r="FW603" s="28"/>
      <c r="FX603" s="28"/>
      <c r="FY603" s="28"/>
      <c r="FZ603" s="28"/>
      <c r="GA603" s="28"/>
      <c r="GB603" s="28"/>
      <c r="GC603" s="28"/>
      <c r="GD603" s="28"/>
      <c r="GE603" s="28"/>
      <c r="GF603" s="28"/>
      <c r="GG603" s="28"/>
      <c r="GH603" s="28"/>
      <c r="GI603" s="28"/>
      <c r="GJ603" s="28"/>
      <c r="GK603" s="28"/>
      <c r="GL603" s="28"/>
      <c r="GM603" s="28"/>
      <c r="GN603" s="28"/>
      <c r="GO603" s="28"/>
      <c r="GP603" s="28"/>
      <c r="GQ603" s="28"/>
      <c r="GR603" s="28"/>
      <c r="GS603" s="28"/>
      <c r="GT603" s="28"/>
      <c r="GU603" s="28"/>
      <c r="GV603" s="28"/>
      <c r="GW603" s="28"/>
      <c r="GX603" s="28"/>
      <c r="GY603" s="28"/>
      <c r="GZ603" s="28"/>
      <c r="HA603" s="28"/>
      <c r="HB603" s="28"/>
      <c r="HC603" s="28"/>
      <c r="HD603" s="28"/>
      <c r="HE603" s="28"/>
      <c r="HF603" s="28"/>
      <c r="HG603" s="28"/>
      <c r="HH603" s="28"/>
      <c r="HI603" s="28"/>
      <c r="HJ603" s="28"/>
      <c r="HK603" s="28"/>
      <c r="HL603" s="28"/>
      <c r="HM603" s="28"/>
      <c r="HN603" s="28"/>
      <c r="HO603" s="28"/>
      <c r="HP603" s="28"/>
      <c r="HQ603" s="28"/>
      <c r="HR603" s="28"/>
      <c r="HS603" s="28"/>
      <c r="HT603" s="28"/>
      <c r="HU603" s="28"/>
      <c r="HV603" s="28"/>
      <c r="HW603" s="28"/>
      <c r="HX603" s="28"/>
      <c r="HY603" s="28"/>
      <c r="HZ603" s="28"/>
      <c r="IA603" s="28"/>
      <c r="IB603" s="28"/>
      <c r="IC603" s="28"/>
      <c r="ID603" s="28"/>
      <c r="IE603" s="28"/>
      <c r="IF603" s="28"/>
      <c r="IG603" s="28"/>
      <c r="IH603" s="28"/>
      <c r="II603" s="28"/>
      <c r="IJ603" s="28"/>
      <c r="IK603" s="28"/>
      <c r="IL603" s="28"/>
      <c r="IM603" s="28"/>
    </row>
    <row r="604" spans="1:247" ht="51">
      <c r="A604" s="17" t="s">
        <v>3623</v>
      </c>
      <c r="B604" s="18" t="s">
        <v>3619</v>
      </c>
      <c r="C604" s="19" t="s">
        <v>396</v>
      </c>
      <c r="D604" s="20" t="s">
        <v>3019</v>
      </c>
      <c r="E604" s="21" t="s">
        <v>1431</v>
      </c>
      <c r="F604" s="17" t="s">
        <v>388</v>
      </c>
      <c r="G604" s="22">
        <v>30100000</v>
      </c>
      <c r="H604" s="23" t="s">
        <v>638</v>
      </c>
      <c r="I604" s="22">
        <v>30125100</v>
      </c>
      <c r="J604" s="23" t="s">
        <v>3624</v>
      </c>
      <c r="K604" s="24"/>
      <c r="L604" s="25">
        <v>132840</v>
      </c>
      <c r="M604" s="26" t="s">
        <v>3625</v>
      </c>
      <c r="N604" s="27"/>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c r="BB604" s="28"/>
      <c r="BC604" s="28"/>
      <c r="BD604" s="28"/>
      <c r="BE604" s="28"/>
      <c r="BF604" s="28"/>
      <c r="BG604" s="28"/>
      <c r="BH604" s="28"/>
      <c r="BI604" s="28"/>
      <c r="BJ604" s="28"/>
      <c r="BK604" s="28"/>
      <c r="BL604" s="28"/>
      <c r="BM604" s="28"/>
      <c r="BN604" s="28"/>
      <c r="BO604" s="28"/>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28"/>
      <c r="CM604" s="28"/>
      <c r="CN604" s="28"/>
      <c r="CO604" s="28"/>
      <c r="CP604" s="28"/>
      <c r="CQ604" s="28"/>
      <c r="CR604" s="28"/>
      <c r="CS604" s="28"/>
      <c r="CT604" s="28"/>
      <c r="CU604" s="28"/>
      <c r="CV604" s="28"/>
      <c r="CW604" s="28"/>
      <c r="CX604" s="28"/>
      <c r="CY604" s="28"/>
      <c r="CZ604" s="28"/>
      <c r="DA604" s="28"/>
      <c r="DB604" s="28"/>
      <c r="DC604" s="28"/>
      <c r="DD604" s="28"/>
      <c r="DE604" s="28"/>
      <c r="DF604" s="28"/>
      <c r="DG604" s="28"/>
      <c r="DH604" s="28"/>
      <c r="DI604" s="28"/>
      <c r="DJ604" s="28"/>
      <c r="DK604" s="28"/>
      <c r="DL604" s="28"/>
      <c r="DM604" s="28"/>
      <c r="DN604" s="28"/>
      <c r="DO604" s="28"/>
      <c r="DP604" s="28"/>
      <c r="DQ604" s="28"/>
      <c r="DR604" s="28"/>
      <c r="DS604" s="28"/>
      <c r="DT604" s="28"/>
      <c r="DU604" s="28"/>
      <c r="DV604" s="28"/>
      <c r="DW604" s="28"/>
      <c r="DX604" s="28"/>
      <c r="DY604" s="28"/>
      <c r="DZ604" s="28"/>
      <c r="EA604" s="28"/>
      <c r="EB604" s="28"/>
      <c r="EC604" s="28"/>
      <c r="ED604" s="28"/>
      <c r="EE604" s="28"/>
      <c r="EF604" s="28"/>
      <c r="EG604" s="28"/>
      <c r="EH604" s="28"/>
      <c r="EI604" s="28"/>
      <c r="EJ604" s="28"/>
      <c r="EK604" s="28"/>
      <c r="EL604" s="28"/>
      <c r="EM604" s="28"/>
      <c r="EN604" s="28"/>
      <c r="EO604" s="28"/>
      <c r="EP604" s="28"/>
      <c r="EQ604" s="28"/>
      <c r="ER604" s="28"/>
      <c r="ES604" s="28"/>
      <c r="ET604" s="28"/>
      <c r="EU604" s="28"/>
      <c r="EV604" s="28"/>
      <c r="EW604" s="28"/>
      <c r="EX604" s="28"/>
      <c r="EY604" s="28"/>
      <c r="EZ604" s="28"/>
      <c r="FA604" s="28"/>
      <c r="FB604" s="28"/>
      <c r="FC604" s="28"/>
      <c r="FD604" s="28"/>
      <c r="FE604" s="28"/>
      <c r="FF604" s="28"/>
      <c r="FG604" s="28"/>
      <c r="FH604" s="28"/>
      <c r="FI604" s="28"/>
      <c r="FJ604" s="28"/>
      <c r="FK604" s="28"/>
      <c r="FL604" s="28"/>
      <c r="FM604" s="28"/>
      <c r="FN604" s="28"/>
      <c r="FO604" s="28"/>
      <c r="FP604" s="28"/>
      <c r="FQ604" s="28"/>
      <c r="FR604" s="28"/>
      <c r="FS604" s="28"/>
      <c r="FT604" s="28"/>
      <c r="FU604" s="28"/>
      <c r="FV604" s="28"/>
      <c r="FW604" s="28"/>
      <c r="FX604" s="28"/>
      <c r="FY604" s="28"/>
      <c r="FZ604" s="28"/>
      <c r="GA604" s="28"/>
      <c r="GB604" s="28"/>
      <c r="GC604" s="28"/>
      <c r="GD604" s="28"/>
      <c r="GE604" s="28"/>
      <c r="GF604" s="28"/>
      <c r="GG604" s="28"/>
      <c r="GH604" s="28"/>
      <c r="GI604" s="28"/>
      <c r="GJ604" s="28"/>
      <c r="GK604" s="28"/>
      <c r="GL604" s="28"/>
      <c r="GM604" s="28"/>
      <c r="GN604" s="28"/>
      <c r="GO604" s="28"/>
      <c r="GP604" s="28"/>
      <c r="GQ604" s="28"/>
      <c r="GR604" s="28"/>
      <c r="GS604" s="28"/>
      <c r="GT604" s="28"/>
      <c r="GU604" s="28"/>
      <c r="GV604" s="28"/>
      <c r="GW604" s="28"/>
      <c r="GX604" s="28"/>
      <c r="GY604" s="28"/>
      <c r="GZ604" s="28"/>
      <c r="HA604" s="28"/>
      <c r="HB604" s="28"/>
      <c r="HC604" s="28"/>
      <c r="HD604" s="28"/>
      <c r="HE604" s="28"/>
      <c r="HF604" s="28"/>
      <c r="HG604" s="28"/>
      <c r="HH604" s="28"/>
      <c r="HI604" s="28"/>
      <c r="HJ604" s="28"/>
      <c r="HK604" s="28"/>
      <c r="HL604" s="28"/>
      <c r="HM604" s="28"/>
      <c r="HN604" s="28"/>
      <c r="HO604" s="28"/>
      <c r="HP604" s="28"/>
      <c r="HQ604" s="28"/>
      <c r="HR604" s="28"/>
      <c r="HS604" s="28"/>
      <c r="HT604" s="28"/>
      <c r="HU604" s="28"/>
      <c r="HV604" s="28"/>
      <c r="HW604" s="28"/>
      <c r="HX604" s="28"/>
      <c r="HY604" s="28"/>
      <c r="HZ604" s="28"/>
      <c r="IA604" s="28"/>
      <c r="IB604" s="28"/>
      <c r="IC604" s="28"/>
      <c r="ID604" s="28"/>
      <c r="IE604" s="28"/>
      <c r="IF604" s="28"/>
      <c r="IG604" s="28"/>
      <c r="IH604" s="28"/>
      <c r="II604" s="28"/>
      <c r="IJ604" s="28"/>
      <c r="IK604" s="28"/>
      <c r="IL604" s="28"/>
      <c r="IM604" s="28"/>
    </row>
    <row r="605" spans="1:247" ht="38.25">
      <c r="A605" s="17" t="s">
        <v>3626</v>
      </c>
      <c r="B605" s="18" t="s">
        <v>3627</v>
      </c>
      <c r="C605" s="19" t="s">
        <v>396</v>
      </c>
      <c r="D605" s="20" t="s">
        <v>3628</v>
      </c>
      <c r="E605" s="21" t="s">
        <v>3629</v>
      </c>
      <c r="F605" s="17" t="s">
        <v>369</v>
      </c>
      <c r="G605" s="22" t="s">
        <v>1386</v>
      </c>
      <c r="H605" s="23" t="s">
        <v>1387</v>
      </c>
      <c r="I605" s="22" t="s">
        <v>3630</v>
      </c>
      <c r="J605" s="23" t="s">
        <v>3631</v>
      </c>
      <c r="K605" s="24"/>
      <c r="L605" s="25">
        <v>850</v>
      </c>
      <c r="M605" s="26" t="s">
        <v>3632</v>
      </c>
      <c r="N605" s="27"/>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28"/>
      <c r="CM605" s="28"/>
      <c r="CN605" s="28"/>
      <c r="CO605" s="28"/>
      <c r="CP605" s="28"/>
      <c r="CQ605" s="28"/>
      <c r="CR605" s="28"/>
      <c r="CS605" s="28"/>
      <c r="CT605" s="28"/>
      <c r="CU605" s="28"/>
      <c r="CV605" s="28"/>
      <c r="CW605" s="28"/>
      <c r="CX605" s="28"/>
      <c r="CY605" s="28"/>
      <c r="CZ605" s="28"/>
      <c r="DA605" s="28"/>
      <c r="DB605" s="28"/>
      <c r="DC605" s="28"/>
      <c r="DD605" s="28"/>
      <c r="DE605" s="28"/>
      <c r="DF605" s="28"/>
      <c r="DG605" s="28"/>
      <c r="DH605" s="28"/>
      <c r="DI605" s="28"/>
      <c r="DJ605" s="28"/>
      <c r="DK605" s="28"/>
      <c r="DL605" s="28"/>
      <c r="DM605" s="28"/>
      <c r="DN605" s="28"/>
      <c r="DO605" s="28"/>
      <c r="DP605" s="28"/>
      <c r="DQ605" s="28"/>
      <c r="DR605" s="28"/>
      <c r="DS605" s="28"/>
      <c r="DT605" s="28"/>
      <c r="DU605" s="28"/>
      <c r="DV605" s="28"/>
      <c r="DW605" s="28"/>
      <c r="DX605" s="28"/>
      <c r="DY605" s="28"/>
      <c r="DZ605" s="28"/>
      <c r="EA605" s="28"/>
      <c r="EB605" s="28"/>
      <c r="EC605" s="28"/>
      <c r="ED605" s="28"/>
      <c r="EE605" s="28"/>
      <c r="EF605" s="28"/>
      <c r="EG605" s="28"/>
      <c r="EH605" s="28"/>
      <c r="EI605" s="28"/>
      <c r="EJ605" s="28"/>
      <c r="EK605" s="28"/>
      <c r="EL605" s="28"/>
      <c r="EM605" s="28"/>
      <c r="EN605" s="28"/>
      <c r="EO605" s="28"/>
      <c r="EP605" s="28"/>
      <c r="EQ605" s="28"/>
      <c r="ER605" s="28"/>
      <c r="ES605" s="28"/>
      <c r="ET605" s="28"/>
      <c r="EU605" s="28"/>
      <c r="EV605" s="28"/>
      <c r="EW605" s="28"/>
      <c r="EX605" s="28"/>
      <c r="EY605" s="28"/>
      <c r="EZ605" s="28"/>
      <c r="FA605" s="28"/>
      <c r="FB605" s="28"/>
      <c r="FC605" s="28"/>
      <c r="FD605" s="28"/>
      <c r="FE605" s="28"/>
      <c r="FF605" s="28"/>
      <c r="FG605" s="28"/>
      <c r="FH605" s="28"/>
      <c r="FI605" s="28"/>
      <c r="FJ605" s="28"/>
      <c r="FK605" s="28"/>
      <c r="FL605" s="28"/>
      <c r="FM605" s="28"/>
      <c r="FN605" s="28"/>
      <c r="FO605" s="28"/>
      <c r="FP605" s="28"/>
      <c r="FQ605" s="28"/>
      <c r="FR605" s="28"/>
      <c r="FS605" s="28"/>
      <c r="FT605" s="28"/>
      <c r="FU605" s="28"/>
      <c r="FV605" s="28"/>
      <c r="FW605" s="28"/>
      <c r="FX605" s="28"/>
      <c r="FY605" s="28"/>
      <c r="FZ605" s="28"/>
      <c r="GA605" s="28"/>
      <c r="GB605" s="28"/>
      <c r="GC605" s="28"/>
      <c r="GD605" s="28"/>
      <c r="GE605" s="28"/>
      <c r="GF605" s="28"/>
      <c r="GG605" s="28"/>
      <c r="GH605" s="28"/>
      <c r="GI605" s="28"/>
      <c r="GJ605" s="28"/>
      <c r="GK605" s="28"/>
      <c r="GL605" s="28"/>
      <c r="GM605" s="28"/>
      <c r="GN605" s="28"/>
      <c r="GO605" s="28"/>
      <c r="GP605" s="28"/>
      <c r="GQ605" s="28"/>
      <c r="GR605" s="28"/>
      <c r="GS605" s="28"/>
      <c r="GT605" s="28"/>
      <c r="GU605" s="28"/>
      <c r="GV605" s="28"/>
      <c r="GW605" s="28"/>
      <c r="GX605" s="28"/>
      <c r="GY605" s="28"/>
      <c r="GZ605" s="28"/>
      <c r="HA605" s="28"/>
      <c r="HB605" s="28"/>
      <c r="HC605" s="28"/>
      <c r="HD605" s="28"/>
      <c r="HE605" s="28"/>
      <c r="HF605" s="28"/>
      <c r="HG605" s="28"/>
      <c r="HH605" s="28"/>
      <c r="HI605" s="28"/>
      <c r="HJ605" s="28"/>
      <c r="HK605" s="28"/>
      <c r="HL605" s="28"/>
      <c r="HM605" s="28"/>
      <c r="HN605" s="28"/>
      <c r="HO605" s="28"/>
      <c r="HP605" s="28"/>
      <c r="HQ605" s="28"/>
      <c r="HR605" s="28"/>
      <c r="HS605" s="28"/>
      <c r="HT605" s="28"/>
      <c r="HU605" s="28"/>
      <c r="HV605" s="28"/>
      <c r="HW605" s="28"/>
      <c r="HX605" s="28"/>
      <c r="HY605" s="28"/>
      <c r="HZ605" s="28"/>
      <c r="IA605" s="28"/>
      <c r="IB605" s="28"/>
      <c r="IC605" s="28"/>
      <c r="ID605" s="28"/>
      <c r="IE605" s="28"/>
      <c r="IF605" s="28"/>
      <c r="IG605" s="28"/>
      <c r="IH605" s="28"/>
      <c r="II605" s="28"/>
      <c r="IJ605" s="28"/>
      <c r="IK605" s="28"/>
      <c r="IL605" s="28"/>
      <c r="IM605" s="28"/>
    </row>
    <row r="606" spans="1:247" ht="25.5">
      <c r="A606" s="17" t="s">
        <v>395</v>
      </c>
      <c r="B606" s="18" t="s">
        <v>3627</v>
      </c>
      <c r="C606" s="19" t="s">
        <v>396</v>
      </c>
      <c r="D606" s="20" t="s">
        <v>3633</v>
      </c>
      <c r="E606" s="21" t="s">
        <v>3634</v>
      </c>
      <c r="F606" s="17" t="s">
        <v>369</v>
      </c>
      <c r="G606" s="22" t="s">
        <v>3635</v>
      </c>
      <c r="H606" s="23" t="s">
        <v>1201</v>
      </c>
      <c r="I606" s="22" t="s">
        <v>1240</v>
      </c>
      <c r="J606" s="23" t="s">
        <v>3636</v>
      </c>
      <c r="K606" s="24">
        <v>2000</v>
      </c>
      <c r="L606" s="25">
        <v>2250</v>
      </c>
      <c r="M606" s="26" t="s">
        <v>3637</v>
      </c>
      <c r="N606" s="27"/>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8"/>
      <c r="DO606" s="28"/>
      <c r="DP606" s="28"/>
      <c r="DQ606" s="28"/>
      <c r="DR606" s="28"/>
      <c r="DS606" s="28"/>
      <c r="DT606" s="28"/>
      <c r="DU606" s="28"/>
      <c r="DV606" s="28"/>
      <c r="DW606" s="28"/>
      <c r="DX606" s="28"/>
      <c r="DY606" s="28"/>
      <c r="DZ606" s="28"/>
      <c r="EA606" s="28"/>
      <c r="EB606" s="28"/>
      <c r="EC606" s="28"/>
      <c r="ED606" s="28"/>
      <c r="EE606" s="28"/>
      <c r="EF606" s="28"/>
      <c r="EG606" s="28"/>
      <c r="EH606" s="28"/>
      <c r="EI606" s="28"/>
      <c r="EJ606" s="28"/>
      <c r="EK606" s="28"/>
      <c r="EL606" s="28"/>
      <c r="EM606" s="28"/>
      <c r="EN606" s="28"/>
      <c r="EO606" s="28"/>
      <c r="EP606" s="28"/>
      <c r="EQ606" s="28"/>
      <c r="ER606" s="28"/>
      <c r="ES606" s="28"/>
      <c r="ET606" s="28"/>
      <c r="EU606" s="28"/>
      <c r="EV606" s="28"/>
      <c r="EW606" s="28"/>
      <c r="EX606" s="28"/>
      <c r="EY606" s="28"/>
      <c r="EZ606" s="28"/>
      <c r="FA606" s="28"/>
      <c r="FB606" s="28"/>
      <c r="FC606" s="28"/>
      <c r="FD606" s="28"/>
      <c r="FE606" s="28"/>
      <c r="FF606" s="28"/>
      <c r="FG606" s="28"/>
      <c r="FH606" s="28"/>
      <c r="FI606" s="28"/>
      <c r="FJ606" s="28"/>
      <c r="FK606" s="28"/>
      <c r="FL606" s="28"/>
      <c r="FM606" s="28"/>
      <c r="FN606" s="28"/>
      <c r="FO606" s="28"/>
      <c r="FP606" s="28"/>
      <c r="FQ606" s="28"/>
      <c r="FR606" s="28"/>
      <c r="FS606" s="28"/>
      <c r="FT606" s="28"/>
      <c r="FU606" s="28"/>
      <c r="FV606" s="28"/>
      <c r="FW606" s="28"/>
      <c r="FX606" s="28"/>
      <c r="FY606" s="28"/>
      <c r="FZ606" s="28"/>
      <c r="GA606" s="28"/>
      <c r="GB606" s="28"/>
      <c r="GC606" s="28"/>
      <c r="GD606" s="28"/>
      <c r="GE606" s="28"/>
      <c r="GF606" s="28"/>
      <c r="GG606" s="28"/>
      <c r="GH606" s="28"/>
      <c r="GI606" s="28"/>
      <c r="GJ606" s="28"/>
      <c r="GK606" s="28"/>
      <c r="GL606" s="28"/>
      <c r="GM606" s="28"/>
      <c r="GN606" s="28"/>
      <c r="GO606" s="28"/>
      <c r="GP606" s="28"/>
      <c r="GQ606" s="28"/>
      <c r="GR606" s="28"/>
      <c r="GS606" s="28"/>
      <c r="GT606" s="28"/>
      <c r="GU606" s="28"/>
      <c r="GV606" s="28"/>
      <c r="GW606" s="28"/>
      <c r="GX606" s="28"/>
      <c r="GY606" s="28"/>
      <c r="GZ606" s="28"/>
      <c r="HA606" s="28"/>
      <c r="HB606" s="28"/>
      <c r="HC606" s="28"/>
      <c r="HD606" s="28"/>
      <c r="HE606" s="28"/>
      <c r="HF606" s="28"/>
      <c r="HG606" s="28"/>
      <c r="HH606" s="28"/>
      <c r="HI606" s="28"/>
      <c r="HJ606" s="28"/>
      <c r="HK606" s="28"/>
      <c r="HL606" s="28"/>
      <c r="HM606" s="28"/>
      <c r="HN606" s="28"/>
      <c r="HO606" s="28"/>
      <c r="HP606" s="28"/>
      <c r="HQ606" s="28"/>
      <c r="HR606" s="28"/>
      <c r="HS606" s="28"/>
      <c r="HT606" s="28"/>
      <c r="HU606" s="28"/>
      <c r="HV606" s="28"/>
      <c r="HW606" s="28"/>
      <c r="HX606" s="28"/>
      <c r="HY606" s="28"/>
      <c r="HZ606" s="28"/>
      <c r="IA606" s="28"/>
      <c r="IB606" s="28"/>
      <c r="IC606" s="28"/>
      <c r="ID606" s="28"/>
      <c r="IE606" s="28"/>
      <c r="IF606" s="28"/>
      <c r="IG606" s="28"/>
      <c r="IH606" s="28"/>
      <c r="II606" s="28"/>
      <c r="IJ606" s="28"/>
      <c r="IK606" s="28"/>
      <c r="IL606" s="28"/>
      <c r="IM606" s="28"/>
    </row>
    <row r="607" spans="1:247" ht="25.5">
      <c r="A607" s="17" t="s">
        <v>3638</v>
      </c>
      <c r="B607" s="18" t="s">
        <v>3639</v>
      </c>
      <c r="C607" s="19" t="s">
        <v>396</v>
      </c>
      <c r="D607" s="20" t="s">
        <v>3019</v>
      </c>
      <c r="E607" s="21" t="s">
        <v>1431</v>
      </c>
      <c r="F607" s="17" t="s">
        <v>369</v>
      </c>
      <c r="G607" s="22">
        <v>38600000</v>
      </c>
      <c r="H607" s="23" t="s">
        <v>2269</v>
      </c>
      <c r="I607" s="22" t="s">
        <v>2316</v>
      </c>
      <c r="J607" s="23" t="s">
        <v>2317</v>
      </c>
      <c r="K607" s="24"/>
      <c r="L607" s="25">
        <v>1967.94</v>
      </c>
      <c r="M607" s="26" t="s">
        <v>3640</v>
      </c>
      <c r="N607" s="27"/>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c r="CL607" s="28"/>
      <c r="CM607" s="28"/>
      <c r="CN607" s="28"/>
      <c r="CO607" s="28"/>
      <c r="CP607" s="28"/>
      <c r="CQ607" s="28"/>
      <c r="CR607" s="28"/>
      <c r="CS607" s="28"/>
      <c r="CT607" s="28"/>
      <c r="CU607" s="28"/>
      <c r="CV607" s="28"/>
      <c r="CW607" s="28"/>
      <c r="CX607" s="28"/>
      <c r="CY607" s="28"/>
      <c r="CZ607" s="28"/>
      <c r="DA607" s="28"/>
      <c r="DB607" s="28"/>
      <c r="DC607" s="28"/>
      <c r="DD607" s="28"/>
      <c r="DE607" s="28"/>
      <c r="DF607" s="28"/>
      <c r="DG607" s="28"/>
      <c r="DH607" s="28"/>
      <c r="DI607" s="28"/>
      <c r="DJ607" s="28"/>
      <c r="DK607" s="28"/>
      <c r="DL607" s="28"/>
      <c r="DM607" s="28"/>
      <c r="DN607" s="28"/>
      <c r="DO607" s="28"/>
      <c r="DP607" s="28"/>
      <c r="DQ607" s="28"/>
      <c r="DR607" s="28"/>
      <c r="DS607" s="28"/>
      <c r="DT607" s="28"/>
      <c r="DU607" s="28"/>
      <c r="DV607" s="28"/>
      <c r="DW607" s="28"/>
      <c r="DX607" s="28"/>
      <c r="DY607" s="28"/>
      <c r="DZ607" s="28"/>
      <c r="EA607" s="28"/>
      <c r="EB607" s="28"/>
      <c r="EC607" s="28"/>
      <c r="ED607" s="28"/>
      <c r="EE607" s="28"/>
      <c r="EF607" s="28"/>
      <c r="EG607" s="28"/>
      <c r="EH607" s="28"/>
      <c r="EI607" s="28"/>
      <c r="EJ607" s="28"/>
      <c r="EK607" s="28"/>
      <c r="EL607" s="28"/>
      <c r="EM607" s="28"/>
      <c r="EN607" s="28"/>
      <c r="EO607" s="28"/>
      <c r="EP607" s="28"/>
      <c r="EQ607" s="28"/>
      <c r="ER607" s="28"/>
      <c r="ES607" s="28"/>
      <c r="ET607" s="28"/>
      <c r="EU607" s="28"/>
      <c r="EV607" s="28"/>
      <c r="EW607" s="28"/>
      <c r="EX607" s="28"/>
      <c r="EY607" s="28"/>
      <c r="EZ607" s="28"/>
      <c r="FA607" s="28"/>
      <c r="FB607" s="28"/>
      <c r="FC607" s="28"/>
      <c r="FD607" s="28"/>
      <c r="FE607" s="28"/>
      <c r="FF607" s="28"/>
      <c r="FG607" s="28"/>
      <c r="FH607" s="28"/>
      <c r="FI607" s="28"/>
      <c r="FJ607" s="28"/>
      <c r="FK607" s="28"/>
      <c r="FL607" s="28"/>
      <c r="FM607" s="28"/>
      <c r="FN607" s="28"/>
      <c r="FO607" s="28"/>
      <c r="FP607" s="28"/>
      <c r="FQ607" s="28"/>
      <c r="FR607" s="28"/>
      <c r="FS607" s="28"/>
      <c r="FT607" s="28"/>
      <c r="FU607" s="28"/>
      <c r="FV607" s="28"/>
      <c r="FW607" s="28"/>
      <c r="FX607" s="28"/>
      <c r="FY607" s="28"/>
      <c r="FZ607" s="28"/>
      <c r="GA607" s="28"/>
      <c r="GB607" s="28"/>
      <c r="GC607" s="28"/>
      <c r="GD607" s="28"/>
      <c r="GE607" s="28"/>
      <c r="GF607" s="28"/>
      <c r="GG607" s="28"/>
      <c r="GH607" s="28"/>
      <c r="GI607" s="28"/>
      <c r="GJ607" s="28"/>
      <c r="GK607" s="28"/>
      <c r="GL607" s="28"/>
      <c r="GM607" s="28"/>
      <c r="GN607" s="28"/>
      <c r="GO607" s="28"/>
      <c r="GP607" s="28"/>
      <c r="GQ607" s="28"/>
      <c r="GR607" s="28"/>
      <c r="GS607" s="28"/>
      <c r="GT607" s="28"/>
      <c r="GU607" s="28"/>
      <c r="GV607" s="28"/>
      <c r="GW607" s="28"/>
      <c r="GX607" s="28"/>
      <c r="GY607" s="28"/>
      <c r="GZ607" s="28"/>
      <c r="HA607" s="28"/>
      <c r="HB607" s="28"/>
      <c r="HC607" s="28"/>
      <c r="HD607" s="28"/>
      <c r="HE607" s="28"/>
      <c r="HF607" s="28"/>
      <c r="HG607" s="28"/>
      <c r="HH607" s="28"/>
      <c r="HI607" s="28"/>
      <c r="HJ607" s="28"/>
      <c r="HK607" s="28"/>
      <c r="HL607" s="28"/>
      <c r="HM607" s="28"/>
      <c r="HN607" s="28"/>
      <c r="HO607" s="28"/>
      <c r="HP607" s="28"/>
      <c r="HQ607" s="28"/>
      <c r="HR607" s="28"/>
      <c r="HS607" s="28"/>
      <c r="HT607" s="28"/>
      <c r="HU607" s="28"/>
      <c r="HV607" s="28"/>
      <c r="HW607" s="28"/>
      <c r="HX607" s="28"/>
      <c r="HY607" s="28"/>
      <c r="HZ607" s="28"/>
      <c r="IA607" s="28"/>
      <c r="IB607" s="28"/>
      <c r="IC607" s="28"/>
      <c r="ID607" s="28"/>
      <c r="IE607" s="28"/>
      <c r="IF607" s="28"/>
      <c r="IG607" s="28"/>
      <c r="IH607" s="28"/>
      <c r="II607" s="28"/>
      <c r="IJ607" s="28"/>
      <c r="IK607" s="28"/>
      <c r="IL607" s="28"/>
      <c r="IM607" s="28"/>
    </row>
    <row r="608" spans="1:247" ht="25.5">
      <c r="A608" s="17" t="s">
        <v>3641</v>
      </c>
      <c r="B608" s="18" t="s">
        <v>3639</v>
      </c>
      <c r="C608" s="19" t="s">
        <v>396</v>
      </c>
      <c r="D608" s="20" t="s">
        <v>1846</v>
      </c>
      <c r="E608" s="21" t="s">
        <v>1847</v>
      </c>
      <c r="F608" s="17" t="s">
        <v>369</v>
      </c>
      <c r="G608" s="22">
        <v>32400000</v>
      </c>
      <c r="H608" s="23" t="s">
        <v>2782</v>
      </c>
      <c r="I608" s="22" t="s">
        <v>3642</v>
      </c>
      <c r="J608" s="23" t="s">
        <v>3643</v>
      </c>
      <c r="K608" s="24" t="s">
        <v>1257</v>
      </c>
      <c r="L608" s="25">
        <v>430</v>
      </c>
      <c r="M608" s="26" t="s">
        <v>3644</v>
      </c>
      <c r="N608" s="27"/>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c r="BA608" s="28"/>
      <c r="BB608" s="28"/>
      <c r="BC608" s="28"/>
      <c r="BD608" s="28"/>
      <c r="BE608" s="28"/>
      <c r="BF608" s="28"/>
      <c r="BG608" s="28"/>
      <c r="BH608" s="28"/>
      <c r="BI608" s="28"/>
      <c r="BJ608" s="28"/>
      <c r="BK608" s="28"/>
      <c r="BL608" s="28"/>
      <c r="BM608" s="28"/>
      <c r="BN608" s="28"/>
      <c r="BO608" s="28"/>
      <c r="BP608" s="28"/>
      <c r="BQ608" s="28"/>
      <c r="BR608" s="28"/>
      <c r="BS608" s="28"/>
      <c r="BT608" s="28"/>
      <c r="BU608" s="28"/>
      <c r="BV608" s="28"/>
      <c r="BW608" s="28"/>
      <c r="BX608" s="28"/>
      <c r="BY608" s="28"/>
      <c r="BZ608" s="28"/>
      <c r="CA608" s="28"/>
      <c r="CB608" s="28"/>
      <c r="CC608" s="28"/>
      <c r="CD608" s="28"/>
      <c r="CE608" s="28"/>
      <c r="CF608" s="28"/>
      <c r="CG608" s="28"/>
      <c r="CH608" s="28"/>
      <c r="CI608" s="28"/>
      <c r="CJ608" s="28"/>
      <c r="CK608" s="28"/>
      <c r="CL608" s="28"/>
      <c r="CM608" s="28"/>
      <c r="CN608" s="28"/>
      <c r="CO608" s="28"/>
      <c r="CP608" s="28"/>
      <c r="CQ608" s="28"/>
      <c r="CR608" s="28"/>
      <c r="CS608" s="28"/>
      <c r="CT608" s="28"/>
      <c r="CU608" s="28"/>
      <c r="CV608" s="28"/>
      <c r="CW608" s="28"/>
      <c r="CX608" s="28"/>
      <c r="CY608" s="28"/>
      <c r="CZ608" s="28"/>
      <c r="DA608" s="28"/>
      <c r="DB608" s="28"/>
      <c r="DC608" s="28"/>
      <c r="DD608" s="28"/>
      <c r="DE608" s="28"/>
      <c r="DF608" s="28"/>
      <c r="DG608" s="28"/>
      <c r="DH608" s="28"/>
      <c r="DI608" s="28"/>
      <c r="DJ608" s="28"/>
      <c r="DK608" s="28"/>
      <c r="DL608" s="28"/>
      <c r="DM608" s="28"/>
      <c r="DN608" s="28"/>
      <c r="DO608" s="28"/>
      <c r="DP608" s="28"/>
      <c r="DQ608" s="28"/>
      <c r="DR608" s="28"/>
      <c r="DS608" s="28"/>
      <c r="DT608" s="28"/>
      <c r="DU608" s="28"/>
      <c r="DV608" s="28"/>
      <c r="DW608" s="28"/>
      <c r="DX608" s="28"/>
      <c r="DY608" s="28"/>
      <c r="DZ608" s="28"/>
      <c r="EA608" s="28"/>
      <c r="EB608" s="28"/>
      <c r="EC608" s="28"/>
      <c r="ED608" s="28"/>
      <c r="EE608" s="28"/>
      <c r="EF608" s="28"/>
      <c r="EG608" s="28"/>
      <c r="EH608" s="28"/>
      <c r="EI608" s="28"/>
      <c r="EJ608" s="28"/>
      <c r="EK608" s="28"/>
      <c r="EL608" s="28"/>
      <c r="EM608" s="28"/>
      <c r="EN608" s="28"/>
      <c r="EO608" s="28"/>
      <c r="EP608" s="28"/>
      <c r="EQ608" s="28"/>
      <c r="ER608" s="28"/>
      <c r="ES608" s="28"/>
      <c r="ET608" s="28"/>
      <c r="EU608" s="28"/>
      <c r="EV608" s="28"/>
      <c r="EW608" s="28"/>
      <c r="EX608" s="28"/>
      <c r="EY608" s="28"/>
      <c r="EZ608" s="28"/>
      <c r="FA608" s="28"/>
      <c r="FB608" s="28"/>
      <c r="FC608" s="28"/>
      <c r="FD608" s="28"/>
      <c r="FE608" s="28"/>
      <c r="FF608" s="28"/>
      <c r="FG608" s="28"/>
      <c r="FH608" s="28"/>
      <c r="FI608" s="28"/>
      <c r="FJ608" s="28"/>
      <c r="FK608" s="28"/>
      <c r="FL608" s="28"/>
      <c r="FM608" s="28"/>
      <c r="FN608" s="28"/>
      <c r="FO608" s="28"/>
      <c r="FP608" s="28"/>
      <c r="FQ608" s="28"/>
      <c r="FR608" s="28"/>
      <c r="FS608" s="28"/>
      <c r="FT608" s="28"/>
      <c r="FU608" s="28"/>
      <c r="FV608" s="28"/>
      <c r="FW608" s="28"/>
      <c r="FX608" s="28"/>
      <c r="FY608" s="28"/>
      <c r="FZ608" s="28"/>
      <c r="GA608" s="28"/>
      <c r="GB608" s="28"/>
      <c r="GC608" s="28"/>
      <c r="GD608" s="28"/>
      <c r="GE608" s="28"/>
      <c r="GF608" s="28"/>
      <c r="GG608" s="28"/>
      <c r="GH608" s="28"/>
      <c r="GI608" s="28"/>
      <c r="GJ608" s="28"/>
      <c r="GK608" s="28"/>
      <c r="GL608" s="28"/>
      <c r="GM608" s="28"/>
      <c r="GN608" s="28"/>
      <c r="GO608" s="28"/>
      <c r="GP608" s="28"/>
      <c r="GQ608" s="28"/>
      <c r="GR608" s="28"/>
      <c r="GS608" s="28"/>
      <c r="GT608" s="28"/>
      <c r="GU608" s="28"/>
      <c r="GV608" s="28"/>
      <c r="GW608" s="28"/>
      <c r="GX608" s="28"/>
      <c r="GY608" s="28"/>
      <c r="GZ608" s="28"/>
      <c r="HA608" s="28"/>
      <c r="HB608" s="28"/>
      <c r="HC608" s="28"/>
      <c r="HD608" s="28"/>
      <c r="HE608" s="28"/>
      <c r="HF608" s="28"/>
      <c r="HG608" s="28"/>
      <c r="HH608" s="28"/>
      <c r="HI608" s="28"/>
      <c r="HJ608" s="28"/>
      <c r="HK608" s="28"/>
      <c r="HL608" s="28"/>
      <c r="HM608" s="28"/>
      <c r="HN608" s="28"/>
      <c r="HO608" s="28"/>
      <c r="HP608" s="28"/>
      <c r="HQ608" s="28"/>
      <c r="HR608" s="28"/>
      <c r="HS608" s="28"/>
      <c r="HT608" s="28"/>
      <c r="HU608" s="28"/>
      <c r="HV608" s="28"/>
      <c r="HW608" s="28"/>
      <c r="HX608" s="28"/>
      <c r="HY608" s="28"/>
      <c r="HZ608" s="28"/>
      <c r="IA608" s="28"/>
      <c r="IB608" s="28"/>
      <c r="IC608" s="28"/>
      <c r="ID608" s="28"/>
      <c r="IE608" s="28"/>
      <c r="IF608" s="28"/>
      <c r="IG608" s="28"/>
      <c r="IH608" s="28"/>
      <c r="II608" s="28"/>
      <c r="IJ608" s="28"/>
      <c r="IK608" s="28"/>
      <c r="IL608" s="28"/>
      <c r="IM608" s="28"/>
    </row>
    <row r="609" spans="1:247" ht="38.25">
      <c r="A609" s="17" t="s">
        <v>399</v>
      </c>
      <c r="B609" s="18" t="s">
        <v>3639</v>
      </c>
      <c r="C609" s="19" t="s">
        <v>396</v>
      </c>
      <c r="D609" s="20" t="s">
        <v>580</v>
      </c>
      <c r="E609" s="21" t="s">
        <v>581</v>
      </c>
      <c r="F609" s="17" t="s">
        <v>368</v>
      </c>
      <c r="G609" s="22" t="s">
        <v>3645</v>
      </c>
      <c r="H609" s="23" t="s">
        <v>3646</v>
      </c>
      <c r="I609" s="22">
        <v>51620000</v>
      </c>
      <c r="J609" s="23" t="s">
        <v>3647</v>
      </c>
      <c r="K609" s="24"/>
      <c r="L609" s="25">
        <v>1000</v>
      </c>
      <c r="M609" s="26"/>
      <c r="N609" s="27" t="s">
        <v>3648</v>
      </c>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c r="CL609" s="28"/>
      <c r="CM609" s="28"/>
      <c r="CN609" s="28"/>
      <c r="CO609" s="28"/>
      <c r="CP609" s="28"/>
      <c r="CQ609" s="28"/>
      <c r="CR609" s="28"/>
      <c r="CS609" s="28"/>
      <c r="CT609" s="28"/>
      <c r="CU609" s="28"/>
      <c r="CV609" s="28"/>
      <c r="CW609" s="28"/>
      <c r="CX609" s="28"/>
      <c r="CY609" s="28"/>
      <c r="CZ609" s="28"/>
      <c r="DA609" s="28"/>
      <c r="DB609" s="28"/>
      <c r="DC609" s="28"/>
      <c r="DD609" s="28"/>
      <c r="DE609" s="28"/>
      <c r="DF609" s="28"/>
      <c r="DG609" s="28"/>
      <c r="DH609" s="28"/>
      <c r="DI609" s="28"/>
      <c r="DJ609" s="28"/>
      <c r="DK609" s="28"/>
      <c r="DL609" s="28"/>
      <c r="DM609" s="28"/>
      <c r="DN609" s="28"/>
      <c r="DO609" s="28"/>
      <c r="DP609" s="28"/>
      <c r="DQ609" s="28"/>
      <c r="DR609" s="28"/>
      <c r="DS609" s="28"/>
      <c r="DT609" s="28"/>
      <c r="DU609" s="28"/>
      <c r="DV609" s="28"/>
      <c r="DW609" s="28"/>
      <c r="DX609" s="28"/>
      <c r="DY609" s="28"/>
      <c r="DZ609" s="28"/>
      <c r="EA609" s="28"/>
      <c r="EB609" s="28"/>
      <c r="EC609" s="28"/>
      <c r="ED609" s="28"/>
      <c r="EE609" s="28"/>
      <c r="EF609" s="28"/>
      <c r="EG609" s="28"/>
      <c r="EH609" s="28"/>
      <c r="EI609" s="28"/>
      <c r="EJ609" s="28"/>
      <c r="EK609" s="28"/>
      <c r="EL609" s="28"/>
      <c r="EM609" s="28"/>
      <c r="EN609" s="28"/>
      <c r="EO609" s="28"/>
      <c r="EP609" s="28"/>
      <c r="EQ609" s="28"/>
      <c r="ER609" s="28"/>
      <c r="ES609" s="28"/>
      <c r="ET609" s="28"/>
      <c r="EU609" s="28"/>
      <c r="EV609" s="28"/>
      <c r="EW609" s="28"/>
      <c r="EX609" s="28"/>
      <c r="EY609" s="28"/>
      <c r="EZ609" s="28"/>
      <c r="FA609" s="28"/>
      <c r="FB609" s="28"/>
      <c r="FC609" s="28"/>
      <c r="FD609" s="28"/>
      <c r="FE609" s="28"/>
      <c r="FF609" s="28"/>
      <c r="FG609" s="28"/>
      <c r="FH609" s="28"/>
      <c r="FI609" s="28"/>
      <c r="FJ609" s="28"/>
      <c r="FK609" s="28"/>
      <c r="FL609" s="28"/>
      <c r="FM609" s="28"/>
      <c r="FN609" s="28"/>
      <c r="FO609" s="28"/>
      <c r="FP609" s="28"/>
      <c r="FQ609" s="28"/>
      <c r="FR609" s="28"/>
      <c r="FS609" s="28"/>
      <c r="FT609" s="28"/>
      <c r="FU609" s="28"/>
      <c r="FV609" s="28"/>
      <c r="FW609" s="28"/>
      <c r="FX609" s="28"/>
      <c r="FY609" s="28"/>
      <c r="FZ609" s="28"/>
      <c r="GA609" s="28"/>
      <c r="GB609" s="28"/>
      <c r="GC609" s="28"/>
      <c r="GD609" s="28"/>
      <c r="GE609" s="28"/>
      <c r="GF609" s="28"/>
      <c r="GG609" s="28"/>
      <c r="GH609" s="28"/>
      <c r="GI609" s="28"/>
      <c r="GJ609" s="28"/>
      <c r="GK609" s="28"/>
      <c r="GL609" s="28"/>
      <c r="GM609" s="28"/>
      <c r="GN609" s="28"/>
      <c r="GO609" s="28"/>
      <c r="GP609" s="28"/>
      <c r="GQ609" s="28"/>
      <c r="GR609" s="28"/>
      <c r="GS609" s="28"/>
      <c r="GT609" s="28"/>
      <c r="GU609" s="28"/>
      <c r="GV609" s="28"/>
      <c r="GW609" s="28"/>
      <c r="GX609" s="28"/>
      <c r="GY609" s="28"/>
      <c r="GZ609" s="28"/>
      <c r="HA609" s="28"/>
      <c r="HB609" s="28"/>
      <c r="HC609" s="28"/>
      <c r="HD609" s="28"/>
      <c r="HE609" s="28"/>
      <c r="HF609" s="28"/>
      <c r="HG609" s="28"/>
      <c r="HH609" s="28"/>
      <c r="HI609" s="28"/>
      <c r="HJ609" s="28"/>
      <c r="HK609" s="28"/>
      <c r="HL609" s="28"/>
      <c r="HM609" s="28"/>
      <c r="HN609" s="28"/>
      <c r="HO609" s="28"/>
      <c r="HP609" s="28"/>
      <c r="HQ609" s="28"/>
      <c r="HR609" s="28"/>
      <c r="HS609" s="28"/>
      <c r="HT609" s="28"/>
      <c r="HU609" s="28"/>
      <c r="HV609" s="28"/>
      <c r="HW609" s="28"/>
      <c r="HX609" s="28"/>
      <c r="HY609" s="28"/>
      <c r="HZ609" s="28"/>
      <c r="IA609" s="28"/>
      <c r="IB609" s="28"/>
      <c r="IC609" s="28"/>
      <c r="ID609" s="28"/>
      <c r="IE609" s="28"/>
      <c r="IF609" s="28"/>
      <c r="IG609" s="28"/>
      <c r="IH609" s="28"/>
      <c r="II609" s="28"/>
      <c r="IJ609" s="28"/>
      <c r="IK609" s="28"/>
      <c r="IL609" s="28"/>
      <c r="IM609" s="28"/>
    </row>
    <row r="610" spans="1:247" ht="25.5">
      <c r="A610" s="17" t="s">
        <v>3649</v>
      </c>
      <c r="B610" s="18" t="s">
        <v>3639</v>
      </c>
      <c r="C610" s="19" t="s">
        <v>396</v>
      </c>
      <c r="D610" s="20" t="s">
        <v>3650</v>
      </c>
      <c r="E610" s="21" t="s">
        <v>3651</v>
      </c>
      <c r="F610" s="17" t="s">
        <v>368</v>
      </c>
      <c r="G610" s="22" t="s">
        <v>503</v>
      </c>
      <c r="H610" s="23" t="s">
        <v>1566</v>
      </c>
      <c r="I610" s="22">
        <v>55300000</v>
      </c>
      <c r="J610" s="23" t="s">
        <v>3652</v>
      </c>
      <c r="K610" s="24"/>
      <c r="L610" s="25">
        <v>306.9</v>
      </c>
      <c r="M610" s="26"/>
      <c r="N610" s="27" t="s">
        <v>3653</v>
      </c>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c r="BB610" s="28"/>
      <c r="BC610" s="28"/>
      <c r="BD610" s="28"/>
      <c r="BE610" s="28"/>
      <c r="BF610" s="28"/>
      <c r="BG610" s="28"/>
      <c r="BH610" s="28"/>
      <c r="BI610" s="28"/>
      <c r="BJ610" s="28"/>
      <c r="BK610" s="28"/>
      <c r="BL610" s="28"/>
      <c r="BM610" s="28"/>
      <c r="BN610" s="28"/>
      <c r="BO610" s="28"/>
      <c r="BP610" s="28"/>
      <c r="BQ610" s="28"/>
      <c r="BR610" s="28"/>
      <c r="BS610" s="28"/>
      <c r="BT610" s="28"/>
      <c r="BU610" s="28"/>
      <c r="BV610" s="28"/>
      <c r="BW610" s="28"/>
      <c r="BX610" s="28"/>
      <c r="BY610" s="28"/>
      <c r="BZ610" s="28"/>
      <c r="CA610" s="28"/>
      <c r="CB610" s="28"/>
      <c r="CC610" s="28"/>
      <c r="CD610" s="28"/>
      <c r="CE610" s="28"/>
      <c r="CF610" s="28"/>
      <c r="CG610" s="28"/>
      <c r="CH610" s="28"/>
      <c r="CI610" s="28"/>
      <c r="CJ610" s="28"/>
      <c r="CK610" s="28"/>
      <c r="CL610" s="28"/>
      <c r="CM610" s="28"/>
      <c r="CN610" s="28"/>
      <c r="CO610" s="28"/>
      <c r="CP610" s="28"/>
      <c r="CQ610" s="28"/>
      <c r="CR610" s="28"/>
      <c r="CS610" s="28"/>
      <c r="CT610" s="28"/>
      <c r="CU610" s="28"/>
      <c r="CV610" s="28"/>
      <c r="CW610" s="28"/>
      <c r="CX610" s="28"/>
      <c r="CY610" s="28"/>
      <c r="CZ610" s="28"/>
      <c r="DA610" s="28"/>
      <c r="DB610" s="28"/>
      <c r="DC610" s="28"/>
      <c r="DD610" s="28"/>
      <c r="DE610" s="28"/>
      <c r="DF610" s="28"/>
      <c r="DG610" s="28"/>
      <c r="DH610" s="28"/>
      <c r="DI610" s="28"/>
      <c r="DJ610" s="28"/>
      <c r="DK610" s="28"/>
      <c r="DL610" s="28"/>
      <c r="DM610" s="28"/>
      <c r="DN610" s="28"/>
      <c r="DO610" s="28"/>
      <c r="DP610" s="28"/>
      <c r="DQ610" s="28"/>
      <c r="DR610" s="28"/>
      <c r="DS610" s="28"/>
      <c r="DT610" s="28"/>
      <c r="DU610" s="28"/>
      <c r="DV610" s="28"/>
      <c r="DW610" s="28"/>
      <c r="DX610" s="28"/>
      <c r="DY610" s="28"/>
      <c r="DZ610" s="28"/>
      <c r="EA610" s="28"/>
      <c r="EB610" s="28"/>
      <c r="EC610" s="28"/>
      <c r="ED610" s="28"/>
      <c r="EE610" s="28"/>
      <c r="EF610" s="28"/>
      <c r="EG610" s="28"/>
      <c r="EH610" s="28"/>
      <c r="EI610" s="28"/>
      <c r="EJ610" s="28"/>
      <c r="EK610" s="28"/>
      <c r="EL610" s="28"/>
      <c r="EM610" s="28"/>
      <c r="EN610" s="28"/>
      <c r="EO610" s="28"/>
      <c r="EP610" s="28"/>
      <c r="EQ610" s="28"/>
      <c r="ER610" s="28"/>
      <c r="ES610" s="28"/>
      <c r="ET610" s="28"/>
      <c r="EU610" s="28"/>
      <c r="EV610" s="28"/>
      <c r="EW610" s="28"/>
      <c r="EX610" s="28"/>
      <c r="EY610" s="28"/>
      <c r="EZ610" s="28"/>
      <c r="FA610" s="28"/>
      <c r="FB610" s="28"/>
      <c r="FC610" s="28"/>
      <c r="FD610" s="28"/>
      <c r="FE610" s="28"/>
      <c r="FF610" s="28"/>
      <c r="FG610" s="28"/>
      <c r="FH610" s="28"/>
      <c r="FI610" s="28"/>
      <c r="FJ610" s="28"/>
      <c r="FK610" s="28"/>
      <c r="FL610" s="28"/>
      <c r="FM610" s="28"/>
      <c r="FN610" s="28"/>
      <c r="FO610" s="28"/>
      <c r="FP610" s="28"/>
      <c r="FQ610" s="28"/>
      <c r="FR610" s="28"/>
      <c r="FS610" s="28"/>
      <c r="FT610" s="28"/>
      <c r="FU610" s="28"/>
      <c r="FV610" s="28"/>
      <c r="FW610" s="28"/>
      <c r="FX610" s="28"/>
      <c r="FY610" s="28"/>
      <c r="FZ610" s="28"/>
      <c r="GA610" s="28"/>
      <c r="GB610" s="28"/>
      <c r="GC610" s="28"/>
      <c r="GD610" s="28"/>
      <c r="GE610" s="28"/>
      <c r="GF610" s="28"/>
      <c r="GG610" s="28"/>
      <c r="GH610" s="28"/>
      <c r="GI610" s="28"/>
      <c r="GJ610" s="28"/>
      <c r="GK610" s="28"/>
      <c r="GL610" s="28"/>
      <c r="GM610" s="28"/>
      <c r="GN610" s="28"/>
      <c r="GO610" s="28"/>
      <c r="GP610" s="28"/>
      <c r="GQ610" s="28"/>
      <c r="GR610" s="28"/>
      <c r="GS610" s="28"/>
      <c r="GT610" s="28"/>
      <c r="GU610" s="28"/>
      <c r="GV610" s="28"/>
      <c r="GW610" s="28"/>
      <c r="GX610" s="28"/>
      <c r="GY610" s="28"/>
      <c r="GZ610" s="28"/>
      <c r="HA610" s="28"/>
      <c r="HB610" s="28"/>
      <c r="HC610" s="28"/>
      <c r="HD610" s="28"/>
      <c r="HE610" s="28"/>
      <c r="HF610" s="28"/>
      <c r="HG610" s="28"/>
      <c r="HH610" s="28"/>
      <c r="HI610" s="28"/>
      <c r="HJ610" s="28"/>
      <c r="HK610" s="28"/>
      <c r="HL610" s="28"/>
      <c r="HM610" s="28"/>
      <c r="HN610" s="28"/>
      <c r="HO610" s="28"/>
      <c r="HP610" s="28"/>
      <c r="HQ610" s="28"/>
      <c r="HR610" s="28"/>
      <c r="HS610" s="28"/>
      <c r="HT610" s="28"/>
      <c r="HU610" s="28"/>
      <c r="HV610" s="28"/>
      <c r="HW610" s="28"/>
      <c r="HX610" s="28"/>
      <c r="HY610" s="28"/>
      <c r="HZ610" s="28"/>
      <c r="IA610" s="28"/>
      <c r="IB610" s="28"/>
      <c r="IC610" s="28"/>
      <c r="ID610" s="28"/>
      <c r="IE610" s="28"/>
      <c r="IF610" s="28"/>
      <c r="IG610" s="28"/>
      <c r="IH610" s="28"/>
      <c r="II610" s="28"/>
      <c r="IJ610" s="28"/>
      <c r="IK610" s="28"/>
      <c r="IL610" s="28"/>
      <c r="IM610" s="28"/>
    </row>
    <row r="611" spans="1:247" ht="25.5">
      <c r="A611" s="17" t="s">
        <v>3654</v>
      </c>
      <c r="B611" s="18" t="s">
        <v>3655</v>
      </c>
      <c r="C611" s="19" t="s">
        <v>423</v>
      </c>
      <c r="D611" s="20" t="s">
        <v>3656</v>
      </c>
      <c r="E611" s="21" t="s">
        <v>3657</v>
      </c>
      <c r="F611" s="17" t="s">
        <v>388</v>
      </c>
      <c r="G611" s="22">
        <v>45300000</v>
      </c>
      <c r="H611" s="23" t="s">
        <v>509</v>
      </c>
      <c r="I611" s="22">
        <v>45300000</v>
      </c>
      <c r="J611" s="23" t="s">
        <v>3658</v>
      </c>
      <c r="K611" s="24"/>
      <c r="L611" s="25">
        <v>444393.16</v>
      </c>
      <c r="M611" s="26" t="s">
        <v>3659</v>
      </c>
      <c r="N611" s="27"/>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c r="CL611" s="28"/>
      <c r="CM611" s="28"/>
      <c r="CN611" s="28"/>
      <c r="CO611" s="28"/>
      <c r="CP611" s="28"/>
      <c r="CQ611" s="28"/>
      <c r="CR611" s="28"/>
      <c r="CS611" s="28"/>
      <c r="CT611" s="28"/>
      <c r="CU611" s="28"/>
      <c r="CV611" s="28"/>
      <c r="CW611" s="28"/>
      <c r="CX611" s="28"/>
      <c r="CY611" s="28"/>
      <c r="CZ611" s="28"/>
      <c r="DA611" s="28"/>
      <c r="DB611" s="28"/>
      <c r="DC611" s="28"/>
      <c r="DD611" s="28"/>
      <c r="DE611" s="28"/>
      <c r="DF611" s="28"/>
      <c r="DG611" s="28"/>
      <c r="DH611" s="28"/>
      <c r="DI611" s="28"/>
      <c r="DJ611" s="28"/>
      <c r="DK611" s="28"/>
      <c r="DL611" s="28"/>
      <c r="DM611" s="28"/>
      <c r="DN611" s="28"/>
      <c r="DO611" s="28"/>
      <c r="DP611" s="28"/>
      <c r="DQ611" s="28"/>
      <c r="DR611" s="28"/>
      <c r="DS611" s="28"/>
      <c r="DT611" s="28"/>
      <c r="DU611" s="28"/>
      <c r="DV611" s="28"/>
      <c r="DW611" s="28"/>
      <c r="DX611" s="28"/>
      <c r="DY611" s="28"/>
      <c r="DZ611" s="28"/>
      <c r="EA611" s="28"/>
      <c r="EB611" s="28"/>
      <c r="EC611" s="28"/>
      <c r="ED611" s="28"/>
      <c r="EE611" s="28"/>
      <c r="EF611" s="28"/>
      <c r="EG611" s="28"/>
      <c r="EH611" s="28"/>
      <c r="EI611" s="28"/>
      <c r="EJ611" s="28"/>
      <c r="EK611" s="28"/>
      <c r="EL611" s="28"/>
      <c r="EM611" s="28"/>
      <c r="EN611" s="28"/>
      <c r="EO611" s="28"/>
      <c r="EP611" s="28"/>
      <c r="EQ611" s="28"/>
      <c r="ER611" s="28"/>
      <c r="ES611" s="28"/>
      <c r="ET611" s="28"/>
      <c r="EU611" s="28"/>
      <c r="EV611" s="28"/>
      <c r="EW611" s="28"/>
      <c r="EX611" s="28"/>
      <c r="EY611" s="28"/>
      <c r="EZ611" s="28"/>
      <c r="FA611" s="28"/>
      <c r="FB611" s="28"/>
      <c r="FC611" s="28"/>
      <c r="FD611" s="28"/>
      <c r="FE611" s="28"/>
      <c r="FF611" s="28"/>
      <c r="FG611" s="28"/>
      <c r="FH611" s="28"/>
      <c r="FI611" s="28"/>
      <c r="FJ611" s="28"/>
      <c r="FK611" s="28"/>
      <c r="FL611" s="28"/>
      <c r="FM611" s="28"/>
      <c r="FN611" s="28"/>
      <c r="FO611" s="28"/>
      <c r="FP611" s="28"/>
      <c r="FQ611" s="28"/>
      <c r="FR611" s="28"/>
      <c r="FS611" s="28"/>
      <c r="FT611" s="28"/>
      <c r="FU611" s="28"/>
      <c r="FV611" s="28"/>
      <c r="FW611" s="28"/>
      <c r="FX611" s="28"/>
      <c r="FY611" s="28"/>
      <c r="FZ611" s="28"/>
      <c r="GA611" s="28"/>
      <c r="GB611" s="28"/>
      <c r="GC611" s="28"/>
      <c r="GD611" s="28"/>
      <c r="GE611" s="28"/>
      <c r="GF611" s="28"/>
      <c r="GG611" s="28"/>
      <c r="GH611" s="28"/>
      <c r="GI611" s="28"/>
      <c r="GJ611" s="28"/>
      <c r="GK611" s="28"/>
      <c r="GL611" s="28"/>
      <c r="GM611" s="28"/>
      <c r="GN611" s="28"/>
      <c r="GO611" s="28"/>
      <c r="GP611" s="28"/>
      <c r="GQ611" s="28"/>
      <c r="GR611" s="28"/>
      <c r="GS611" s="28"/>
      <c r="GT611" s="28"/>
      <c r="GU611" s="28"/>
      <c r="GV611" s="28"/>
      <c r="GW611" s="28"/>
      <c r="GX611" s="28"/>
      <c r="GY611" s="28"/>
      <c r="GZ611" s="28"/>
      <c r="HA611" s="28"/>
      <c r="HB611" s="28"/>
      <c r="HC611" s="28"/>
      <c r="HD611" s="28"/>
      <c r="HE611" s="28"/>
      <c r="HF611" s="28"/>
      <c r="HG611" s="28"/>
      <c r="HH611" s="28"/>
      <c r="HI611" s="28"/>
      <c r="HJ611" s="28"/>
      <c r="HK611" s="28"/>
      <c r="HL611" s="28"/>
      <c r="HM611" s="28"/>
      <c r="HN611" s="28"/>
      <c r="HO611" s="28"/>
      <c r="HP611" s="28"/>
      <c r="HQ611" s="28"/>
      <c r="HR611" s="28"/>
      <c r="HS611" s="28"/>
      <c r="HT611" s="28"/>
      <c r="HU611" s="28"/>
      <c r="HV611" s="28"/>
      <c r="HW611" s="28"/>
      <c r="HX611" s="28"/>
      <c r="HY611" s="28"/>
      <c r="HZ611" s="28"/>
      <c r="IA611" s="28"/>
      <c r="IB611" s="28"/>
      <c r="IC611" s="28"/>
      <c r="ID611" s="28"/>
      <c r="IE611" s="28"/>
      <c r="IF611" s="28"/>
      <c r="IG611" s="28"/>
      <c r="IH611" s="28"/>
      <c r="II611" s="28"/>
      <c r="IJ611" s="28"/>
      <c r="IK611" s="28"/>
      <c r="IL611" s="28"/>
      <c r="IM611" s="28"/>
    </row>
    <row r="612" spans="1:247" ht="25.5">
      <c r="A612" s="17" t="s">
        <v>3660</v>
      </c>
      <c r="B612" s="18" t="s">
        <v>3655</v>
      </c>
      <c r="C612" s="19" t="s">
        <v>396</v>
      </c>
      <c r="D612" s="20" t="s">
        <v>2780</v>
      </c>
      <c r="E612" s="21" t="s">
        <v>2781</v>
      </c>
      <c r="F612" s="17" t="s">
        <v>369</v>
      </c>
      <c r="G612" s="22">
        <v>32400000</v>
      </c>
      <c r="H612" s="23" t="s">
        <v>2782</v>
      </c>
      <c r="I612" s="22" t="s">
        <v>3661</v>
      </c>
      <c r="J612" s="23" t="s">
        <v>2784</v>
      </c>
      <c r="K612" s="24"/>
      <c r="L612" s="25">
        <v>998</v>
      </c>
      <c r="M612" s="26" t="s">
        <v>3662</v>
      </c>
      <c r="N612" s="27"/>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c r="BA612" s="28"/>
      <c r="BB612" s="28"/>
      <c r="BC612" s="28"/>
      <c r="BD612" s="28"/>
      <c r="BE612" s="28"/>
      <c r="BF612" s="28"/>
      <c r="BG612" s="28"/>
      <c r="BH612" s="28"/>
      <c r="BI612" s="28"/>
      <c r="BJ612" s="28"/>
      <c r="BK612" s="28"/>
      <c r="BL612" s="28"/>
      <c r="BM612" s="28"/>
      <c r="BN612" s="28"/>
      <c r="BO612" s="28"/>
      <c r="BP612" s="28"/>
      <c r="BQ612" s="28"/>
      <c r="BR612" s="28"/>
      <c r="BS612" s="28"/>
      <c r="BT612" s="28"/>
      <c r="BU612" s="28"/>
      <c r="BV612" s="28"/>
      <c r="BW612" s="28"/>
      <c r="BX612" s="28"/>
      <c r="BY612" s="28"/>
      <c r="BZ612" s="28"/>
      <c r="CA612" s="28"/>
      <c r="CB612" s="28"/>
      <c r="CC612" s="28"/>
      <c r="CD612" s="28"/>
      <c r="CE612" s="28"/>
      <c r="CF612" s="28"/>
      <c r="CG612" s="28"/>
      <c r="CH612" s="28"/>
      <c r="CI612" s="28"/>
      <c r="CJ612" s="28"/>
      <c r="CK612" s="28"/>
      <c r="CL612" s="28"/>
      <c r="CM612" s="28"/>
      <c r="CN612" s="28"/>
      <c r="CO612" s="28"/>
      <c r="CP612" s="28"/>
      <c r="CQ612" s="28"/>
      <c r="CR612" s="28"/>
      <c r="CS612" s="28"/>
      <c r="CT612" s="28"/>
      <c r="CU612" s="28"/>
      <c r="CV612" s="28"/>
      <c r="CW612" s="28"/>
      <c r="CX612" s="28"/>
      <c r="CY612" s="28"/>
      <c r="CZ612" s="28"/>
      <c r="DA612" s="28"/>
      <c r="DB612" s="28"/>
      <c r="DC612" s="28"/>
      <c r="DD612" s="28"/>
      <c r="DE612" s="28"/>
      <c r="DF612" s="28"/>
      <c r="DG612" s="28"/>
      <c r="DH612" s="28"/>
      <c r="DI612" s="28"/>
      <c r="DJ612" s="28"/>
      <c r="DK612" s="28"/>
      <c r="DL612" s="28"/>
      <c r="DM612" s="28"/>
      <c r="DN612" s="28"/>
      <c r="DO612" s="28"/>
      <c r="DP612" s="28"/>
      <c r="DQ612" s="28"/>
      <c r="DR612" s="28"/>
      <c r="DS612" s="28"/>
      <c r="DT612" s="28"/>
      <c r="DU612" s="28"/>
      <c r="DV612" s="28"/>
      <c r="DW612" s="28"/>
      <c r="DX612" s="28"/>
      <c r="DY612" s="28"/>
      <c r="DZ612" s="28"/>
      <c r="EA612" s="28"/>
      <c r="EB612" s="28"/>
      <c r="EC612" s="28"/>
      <c r="ED612" s="28"/>
      <c r="EE612" s="28"/>
      <c r="EF612" s="28"/>
      <c r="EG612" s="28"/>
      <c r="EH612" s="28"/>
      <c r="EI612" s="28"/>
      <c r="EJ612" s="28"/>
      <c r="EK612" s="28"/>
      <c r="EL612" s="28"/>
      <c r="EM612" s="28"/>
      <c r="EN612" s="28"/>
      <c r="EO612" s="28"/>
      <c r="EP612" s="28"/>
      <c r="EQ612" s="28"/>
      <c r="ER612" s="28"/>
      <c r="ES612" s="28"/>
      <c r="ET612" s="28"/>
      <c r="EU612" s="28"/>
      <c r="EV612" s="28"/>
      <c r="EW612" s="28"/>
      <c r="EX612" s="28"/>
      <c r="EY612" s="28"/>
      <c r="EZ612" s="28"/>
      <c r="FA612" s="28"/>
      <c r="FB612" s="28"/>
      <c r="FC612" s="28"/>
      <c r="FD612" s="28"/>
      <c r="FE612" s="28"/>
      <c r="FF612" s="28"/>
      <c r="FG612" s="28"/>
      <c r="FH612" s="28"/>
      <c r="FI612" s="28"/>
      <c r="FJ612" s="28"/>
      <c r="FK612" s="28"/>
      <c r="FL612" s="28"/>
      <c r="FM612" s="28"/>
      <c r="FN612" s="28"/>
      <c r="FO612" s="28"/>
      <c r="FP612" s="28"/>
      <c r="FQ612" s="28"/>
      <c r="FR612" s="28"/>
      <c r="FS612" s="28"/>
      <c r="FT612" s="28"/>
      <c r="FU612" s="28"/>
      <c r="FV612" s="28"/>
      <c r="FW612" s="28"/>
      <c r="FX612" s="28"/>
      <c r="FY612" s="28"/>
      <c r="FZ612" s="28"/>
      <c r="GA612" s="28"/>
      <c r="GB612" s="28"/>
      <c r="GC612" s="28"/>
      <c r="GD612" s="28"/>
      <c r="GE612" s="28"/>
      <c r="GF612" s="28"/>
      <c r="GG612" s="28"/>
      <c r="GH612" s="28"/>
      <c r="GI612" s="28"/>
      <c r="GJ612" s="28"/>
      <c r="GK612" s="28"/>
      <c r="GL612" s="28"/>
      <c r="GM612" s="28"/>
      <c r="GN612" s="28"/>
      <c r="GO612" s="28"/>
      <c r="GP612" s="28"/>
      <c r="GQ612" s="28"/>
      <c r="GR612" s="28"/>
      <c r="GS612" s="28"/>
      <c r="GT612" s="28"/>
      <c r="GU612" s="28"/>
      <c r="GV612" s="28"/>
      <c r="GW612" s="28"/>
      <c r="GX612" s="28"/>
      <c r="GY612" s="28"/>
      <c r="GZ612" s="28"/>
      <c r="HA612" s="28"/>
      <c r="HB612" s="28"/>
      <c r="HC612" s="28"/>
      <c r="HD612" s="28"/>
      <c r="HE612" s="28"/>
      <c r="HF612" s="28"/>
      <c r="HG612" s="28"/>
      <c r="HH612" s="28"/>
      <c r="HI612" s="28"/>
      <c r="HJ612" s="28"/>
      <c r="HK612" s="28"/>
      <c r="HL612" s="28"/>
      <c r="HM612" s="28"/>
      <c r="HN612" s="28"/>
      <c r="HO612" s="28"/>
      <c r="HP612" s="28"/>
      <c r="HQ612" s="28"/>
      <c r="HR612" s="28"/>
      <c r="HS612" s="28"/>
      <c r="HT612" s="28"/>
      <c r="HU612" s="28"/>
      <c r="HV612" s="28"/>
      <c r="HW612" s="28"/>
      <c r="HX612" s="28"/>
      <c r="HY612" s="28"/>
      <c r="HZ612" s="28"/>
      <c r="IA612" s="28"/>
      <c r="IB612" s="28"/>
      <c r="IC612" s="28"/>
      <c r="ID612" s="28"/>
      <c r="IE612" s="28"/>
      <c r="IF612" s="28"/>
      <c r="IG612" s="28"/>
      <c r="IH612" s="28"/>
      <c r="II612" s="28"/>
      <c r="IJ612" s="28"/>
      <c r="IK612" s="28"/>
      <c r="IL612" s="28"/>
      <c r="IM612" s="28"/>
    </row>
    <row r="613" spans="1:247" ht="38.25">
      <c r="A613" s="17" t="s">
        <v>3663</v>
      </c>
      <c r="B613" s="18" t="s">
        <v>2959</v>
      </c>
      <c r="C613" s="19" t="s">
        <v>3664</v>
      </c>
      <c r="D613" s="20" t="s">
        <v>3062</v>
      </c>
      <c r="E613" s="21" t="s">
        <v>3063</v>
      </c>
      <c r="F613" s="17" t="s">
        <v>388</v>
      </c>
      <c r="G613" s="22">
        <v>45200000</v>
      </c>
      <c r="H613" s="23" t="s">
        <v>1005</v>
      </c>
      <c r="I613" s="22">
        <v>45200000</v>
      </c>
      <c r="J613" s="23" t="s">
        <v>1005</v>
      </c>
      <c r="K613" s="24"/>
      <c r="L613" s="25">
        <v>450000</v>
      </c>
      <c r="M613" s="26" t="s">
        <v>3665</v>
      </c>
      <c r="N613" s="27"/>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c r="BA613" s="28"/>
      <c r="BB613" s="28"/>
      <c r="BC613" s="28"/>
      <c r="BD613" s="28"/>
      <c r="BE613" s="28"/>
      <c r="BF613" s="28"/>
      <c r="BG613" s="28"/>
      <c r="BH613" s="28"/>
      <c r="BI613" s="28"/>
      <c r="BJ613" s="28"/>
      <c r="BK613" s="28"/>
      <c r="BL613" s="28"/>
      <c r="BM613" s="28"/>
      <c r="BN613" s="28"/>
      <c r="BO613" s="28"/>
      <c r="BP613" s="28"/>
      <c r="BQ613" s="28"/>
      <c r="BR613" s="28"/>
      <c r="BS613" s="28"/>
      <c r="BT613" s="28"/>
      <c r="BU613" s="28"/>
      <c r="BV613" s="28"/>
      <c r="BW613" s="28"/>
      <c r="BX613" s="28"/>
      <c r="BY613" s="28"/>
      <c r="BZ613" s="28"/>
      <c r="CA613" s="28"/>
      <c r="CB613" s="28"/>
      <c r="CC613" s="28"/>
      <c r="CD613" s="28"/>
      <c r="CE613" s="28"/>
      <c r="CF613" s="28"/>
      <c r="CG613" s="28"/>
      <c r="CH613" s="28"/>
      <c r="CI613" s="28"/>
      <c r="CJ613" s="28"/>
      <c r="CK613" s="28"/>
      <c r="CL613" s="28"/>
      <c r="CM613" s="28"/>
      <c r="CN613" s="28"/>
      <c r="CO613" s="28"/>
      <c r="CP613" s="28"/>
      <c r="CQ613" s="28"/>
      <c r="CR613" s="28"/>
      <c r="CS613" s="28"/>
      <c r="CT613" s="28"/>
      <c r="CU613" s="28"/>
      <c r="CV613" s="28"/>
      <c r="CW613" s="28"/>
      <c r="CX613" s="28"/>
      <c r="CY613" s="28"/>
      <c r="CZ613" s="28"/>
      <c r="DA613" s="28"/>
      <c r="DB613" s="28"/>
      <c r="DC613" s="28"/>
      <c r="DD613" s="28"/>
      <c r="DE613" s="28"/>
      <c r="DF613" s="28"/>
      <c r="DG613" s="28"/>
      <c r="DH613" s="28"/>
      <c r="DI613" s="28"/>
      <c r="DJ613" s="28"/>
      <c r="DK613" s="28"/>
      <c r="DL613" s="28"/>
      <c r="DM613" s="28"/>
      <c r="DN613" s="28"/>
      <c r="DO613" s="28"/>
      <c r="DP613" s="28"/>
      <c r="DQ613" s="28"/>
      <c r="DR613" s="28"/>
      <c r="DS613" s="28"/>
      <c r="DT613" s="28"/>
      <c r="DU613" s="28"/>
      <c r="DV613" s="28"/>
      <c r="DW613" s="28"/>
      <c r="DX613" s="28"/>
      <c r="DY613" s="28"/>
      <c r="DZ613" s="28"/>
      <c r="EA613" s="28"/>
      <c r="EB613" s="28"/>
      <c r="EC613" s="28"/>
      <c r="ED613" s="28"/>
      <c r="EE613" s="28"/>
      <c r="EF613" s="28"/>
      <c r="EG613" s="28"/>
      <c r="EH613" s="28"/>
      <c r="EI613" s="28"/>
      <c r="EJ613" s="28"/>
      <c r="EK613" s="28"/>
      <c r="EL613" s="28"/>
      <c r="EM613" s="28"/>
      <c r="EN613" s="28"/>
      <c r="EO613" s="28"/>
      <c r="EP613" s="28"/>
      <c r="EQ613" s="28"/>
      <c r="ER613" s="28"/>
      <c r="ES613" s="28"/>
      <c r="ET613" s="28"/>
      <c r="EU613" s="28"/>
      <c r="EV613" s="28"/>
      <c r="EW613" s="28"/>
      <c r="EX613" s="28"/>
      <c r="EY613" s="28"/>
      <c r="EZ613" s="28"/>
      <c r="FA613" s="28"/>
      <c r="FB613" s="28"/>
      <c r="FC613" s="28"/>
      <c r="FD613" s="28"/>
      <c r="FE613" s="28"/>
      <c r="FF613" s="28"/>
      <c r="FG613" s="28"/>
      <c r="FH613" s="28"/>
      <c r="FI613" s="28"/>
      <c r="FJ613" s="28"/>
      <c r="FK613" s="28"/>
      <c r="FL613" s="28"/>
      <c r="FM613" s="28"/>
      <c r="FN613" s="28"/>
      <c r="FO613" s="28"/>
      <c r="FP613" s="28"/>
      <c r="FQ613" s="28"/>
      <c r="FR613" s="28"/>
      <c r="FS613" s="28"/>
      <c r="FT613" s="28"/>
      <c r="FU613" s="28"/>
      <c r="FV613" s="28"/>
      <c r="FW613" s="28"/>
      <c r="FX613" s="28"/>
      <c r="FY613" s="28"/>
      <c r="FZ613" s="28"/>
      <c r="GA613" s="28"/>
      <c r="GB613" s="28"/>
      <c r="GC613" s="28"/>
      <c r="GD613" s="28"/>
      <c r="GE613" s="28"/>
      <c r="GF613" s="28"/>
      <c r="GG613" s="28"/>
      <c r="GH613" s="28"/>
      <c r="GI613" s="28"/>
      <c r="GJ613" s="28"/>
      <c r="GK613" s="28"/>
      <c r="GL613" s="28"/>
      <c r="GM613" s="28"/>
      <c r="GN613" s="28"/>
      <c r="GO613" s="28"/>
      <c r="GP613" s="28"/>
      <c r="GQ613" s="28"/>
      <c r="GR613" s="28"/>
      <c r="GS613" s="28"/>
      <c r="GT613" s="28"/>
      <c r="GU613" s="28"/>
      <c r="GV613" s="28"/>
      <c r="GW613" s="28"/>
      <c r="GX613" s="28"/>
      <c r="GY613" s="28"/>
      <c r="GZ613" s="28"/>
      <c r="HA613" s="28"/>
      <c r="HB613" s="28"/>
      <c r="HC613" s="28"/>
      <c r="HD613" s="28"/>
      <c r="HE613" s="28"/>
      <c r="HF613" s="28"/>
      <c r="HG613" s="28"/>
      <c r="HH613" s="28"/>
      <c r="HI613" s="28"/>
      <c r="HJ613" s="28"/>
      <c r="HK613" s="28"/>
      <c r="HL613" s="28"/>
      <c r="HM613" s="28"/>
      <c r="HN613" s="28"/>
      <c r="HO613" s="28"/>
      <c r="HP613" s="28"/>
      <c r="HQ613" s="28"/>
      <c r="HR613" s="28"/>
      <c r="HS613" s="28"/>
      <c r="HT613" s="28"/>
      <c r="HU613" s="28"/>
      <c r="HV613" s="28"/>
      <c r="HW613" s="28"/>
      <c r="HX613" s="28"/>
      <c r="HY613" s="28"/>
      <c r="HZ613" s="28"/>
      <c r="IA613" s="28"/>
      <c r="IB613" s="28"/>
      <c r="IC613" s="28"/>
      <c r="ID613" s="28"/>
      <c r="IE613" s="28"/>
      <c r="IF613" s="28"/>
      <c r="IG613" s="28"/>
      <c r="IH613" s="28"/>
      <c r="II613" s="28"/>
      <c r="IJ613" s="28"/>
      <c r="IK613" s="28"/>
      <c r="IL613" s="28"/>
      <c r="IM613" s="28"/>
    </row>
    <row r="614" spans="1:247" ht="25.5">
      <c r="A614" s="17" t="s">
        <v>3666</v>
      </c>
      <c r="B614" s="18" t="s">
        <v>2959</v>
      </c>
      <c r="C614" s="19" t="s">
        <v>396</v>
      </c>
      <c r="D614" s="20" t="s">
        <v>1956</v>
      </c>
      <c r="E614" s="21" t="s">
        <v>1957</v>
      </c>
      <c r="F614" s="17" t="s">
        <v>369</v>
      </c>
      <c r="G614" s="22" t="s">
        <v>3667</v>
      </c>
      <c r="H614" s="23" t="s">
        <v>2983</v>
      </c>
      <c r="I614" s="22" t="s">
        <v>3668</v>
      </c>
      <c r="J614" s="23" t="s">
        <v>3669</v>
      </c>
      <c r="K614" s="24">
        <v>40</v>
      </c>
      <c r="L614" s="25">
        <v>1760</v>
      </c>
      <c r="M614" s="26" t="s">
        <v>3670</v>
      </c>
      <c r="N614" s="27"/>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c r="BA614" s="28"/>
      <c r="BB614" s="28"/>
      <c r="BC614" s="28"/>
      <c r="BD614" s="28"/>
      <c r="BE614" s="28"/>
      <c r="BF614" s="28"/>
      <c r="BG614" s="28"/>
      <c r="BH614" s="28"/>
      <c r="BI614" s="28"/>
      <c r="BJ614" s="28"/>
      <c r="BK614" s="28"/>
      <c r="BL614" s="28"/>
      <c r="BM614" s="28"/>
      <c r="BN614" s="28"/>
      <c r="BO614" s="28"/>
      <c r="BP614" s="28"/>
      <c r="BQ614" s="28"/>
      <c r="BR614" s="28"/>
      <c r="BS614" s="28"/>
      <c r="BT614" s="28"/>
      <c r="BU614" s="28"/>
      <c r="BV614" s="28"/>
      <c r="BW614" s="28"/>
      <c r="BX614" s="28"/>
      <c r="BY614" s="28"/>
      <c r="BZ614" s="28"/>
      <c r="CA614" s="28"/>
      <c r="CB614" s="28"/>
      <c r="CC614" s="28"/>
      <c r="CD614" s="28"/>
      <c r="CE614" s="28"/>
      <c r="CF614" s="28"/>
      <c r="CG614" s="28"/>
      <c r="CH614" s="28"/>
      <c r="CI614" s="28"/>
      <c r="CJ614" s="28"/>
      <c r="CK614" s="28"/>
      <c r="CL614" s="28"/>
      <c r="CM614" s="28"/>
      <c r="CN614" s="28"/>
      <c r="CO614" s="28"/>
      <c r="CP614" s="28"/>
      <c r="CQ614" s="28"/>
      <c r="CR614" s="28"/>
      <c r="CS614" s="28"/>
      <c r="CT614" s="28"/>
      <c r="CU614" s="28"/>
      <c r="CV614" s="28"/>
      <c r="CW614" s="28"/>
      <c r="CX614" s="28"/>
      <c r="CY614" s="28"/>
      <c r="CZ614" s="28"/>
      <c r="DA614" s="28"/>
      <c r="DB614" s="28"/>
      <c r="DC614" s="28"/>
      <c r="DD614" s="28"/>
      <c r="DE614" s="28"/>
      <c r="DF614" s="28"/>
      <c r="DG614" s="28"/>
      <c r="DH614" s="28"/>
      <c r="DI614" s="28"/>
      <c r="DJ614" s="28"/>
      <c r="DK614" s="28"/>
      <c r="DL614" s="28"/>
      <c r="DM614" s="28"/>
      <c r="DN614" s="28"/>
      <c r="DO614" s="28"/>
      <c r="DP614" s="28"/>
      <c r="DQ614" s="28"/>
      <c r="DR614" s="28"/>
      <c r="DS614" s="28"/>
      <c r="DT614" s="28"/>
      <c r="DU614" s="28"/>
      <c r="DV614" s="28"/>
      <c r="DW614" s="28"/>
      <c r="DX614" s="28"/>
      <c r="DY614" s="28"/>
      <c r="DZ614" s="28"/>
      <c r="EA614" s="28"/>
      <c r="EB614" s="28"/>
      <c r="EC614" s="28"/>
      <c r="ED614" s="28"/>
      <c r="EE614" s="28"/>
      <c r="EF614" s="28"/>
      <c r="EG614" s="28"/>
      <c r="EH614" s="28"/>
      <c r="EI614" s="28"/>
      <c r="EJ614" s="28"/>
      <c r="EK614" s="28"/>
      <c r="EL614" s="28"/>
      <c r="EM614" s="28"/>
      <c r="EN614" s="28"/>
      <c r="EO614" s="28"/>
      <c r="EP614" s="28"/>
      <c r="EQ614" s="28"/>
      <c r="ER614" s="28"/>
      <c r="ES614" s="28"/>
      <c r="ET614" s="28"/>
      <c r="EU614" s="28"/>
      <c r="EV614" s="28"/>
      <c r="EW614" s="28"/>
      <c r="EX614" s="28"/>
      <c r="EY614" s="28"/>
      <c r="EZ614" s="28"/>
      <c r="FA614" s="28"/>
      <c r="FB614" s="28"/>
      <c r="FC614" s="28"/>
      <c r="FD614" s="28"/>
      <c r="FE614" s="28"/>
      <c r="FF614" s="28"/>
      <c r="FG614" s="28"/>
      <c r="FH614" s="28"/>
      <c r="FI614" s="28"/>
      <c r="FJ614" s="28"/>
      <c r="FK614" s="28"/>
      <c r="FL614" s="28"/>
      <c r="FM614" s="28"/>
      <c r="FN614" s="28"/>
      <c r="FO614" s="28"/>
      <c r="FP614" s="28"/>
      <c r="FQ614" s="28"/>
      <c r="FR614" s="28"/>
      <c r="FS614" s="28"/>
      <c r="FT614" s="28"/>
      <c r="FU614" s="28"/>
      <c r="FV614" s="28"/>
      <c r="FW614" s="28"/>
      <c r="FX614" s="28"/>
      <c r="FY614" s="28"/>
      <c r="FZ614" s="28"/>
      <c r="GA614" s="28"/>
      <c r="GB614" s="28"/>
      <c r="GC614" s="28"/>
      <c r="GD614" s="28"/>
      <c r="GE614" s="28"/>
      <c r="GF614" s="28"/>
      <c r="GG614" s="28"/>
      <c r="GH614" s="28"/>
      <c r="GI614" s="28"/>
      <c r="GJ614" s="28"/>
      <c r="GK614" s="28"/>
      <c r="GL614" s="28"/>
      <c r="GM614" s="28"/>
      <c r="GN614" s="28"/>
      <c r="GO614" s="28"/>
      <c r="GP614" s="28"/>
      <c r="GQ614" s="28"/>
      <c r="GR614" s="28"/>
      <c r="GS614" s="28"/>
      <c r="GT614" s="28"/>
      <c r="GU614" s="28"/>
      <c r="GV614" s="28"/>
      <c r="GW614" s="28"/>
      <c r="GX614" s="28"/>
      <c r="GY614" s="28"/>
      <c r="GZ614" s="28"/>
      <c r="HA614" s="28"/>
      <c r="HB614" s="28"/>
      <c r="HC614" s="28"/>
      <c r="HD614" s="28"/>
      <c r="HE614" s="28"/>
      <c r="HF614" s="28"/>
      <c r="HG614" s="28"/>
      <c r="HH614" s="28"/>
      <c r="HI614" s="28"/>
      <c r="HJ614" s="28"/>
      <c r="HK614" s="28"/>
      <c r="HL614" s="28"/>
      <c r="HM614" s="28"/>
      <c r="HN614" s="28"/>
      <c r="HO614" s="28"/>
      <c r="HP614" s="28"/>
      <c r="HQ614" s="28"/>
      <c r="HR614" s="28"/>
      <c r="HS614" s="28"/>
      <c r="HT614" s="28"/>
      <c r="HU614" s="28"/>
      <c r="HV614" s="28"/>
      <c r="HW614" s="28"/>
      <c r="HX614" s="28"/>
      <c r="HY614" s="28"/>
      <c r="HZ614" s="28"/>
      <c r="IA614" s="28"/>
      <c r="IB614" s="28"/>
      <c r="IC614" s="28"/>
      <c r="ID614" s="28"/>
      <c r="IE614" s="28"/>
      <c r="IF614" s="28"/>
      <c r="IG614" s="28"/>
      <c r="IH614" s="28"/>
      <c r="II614" s="28"/>
      <c r="IJ614" s="28"/>
      <c r="IK614" s="28"/>
      <c r="IL614" s="28"/>
      <c r="IM614" s="28"/>
    </row>
    <row r="615" spans="1:247" ht="25.5">
      <c r="A615" s="17" t="s">
        <v>405</v>
      </c>
      <c r="B615" s="18" t="s">
        <v>2959</v>
      </c>
      <c r="C615" s="19" t="s">
        <v>3671</v>
      </c>
      <c r="D615" s="20" t="s">
        <v>3672</v>
      </c>
      <c r="E615" s="21" t="s">
        <v>3673</v>
      </c>
      <c r="F615" s="17" t="s">
        <v>368</v>
      </c>
      <c r="G615" s="22" t="s">
        <v>2226</v>
      </c>
      <c r="H615" s="23" t="s">
        <v>2227</v>
      </c>
      <c r="I615" s="22">
        <v>79971200</v>
      </c>
      <c r="J615" s="23" t="s">
        <v>3674</v>
      </c>
      <c r="K615" s="24"/>
      <c r="L615" s="25">
        <v>2400</v>
      </c>
      <c r="M615" s="26"/>
      <c r="N615" s="27" t="s">
        <v>3675</v>
      </c>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c r="BA615" s="28"/>
      <c r="BB615" s="28"/>
      <c r="BC615" s="28"/>
      <c r="BD615" s="28"/>
      <c r="BE615" s="28"/>
      <c r="BF615" s="28"/>
      <c r="BG615" s="28"/>
      <c r="BH615" s="28"/>
      <c r="BI615" s="28"/>
      <c r="BJ615" s="28"/>
      <c r="BK615" s="28"/>
      <c r="BL615" s="28"/>
      <c r="BM615" s="28"/>
      <c r="BN615" s="28"/>
      <c r="BO615" s="28"/>
      <c r="BP615" s="28"/>
      <c r="BQ615" s="28"/>
      <c r="BR615" s="28"/>
      <c r="BS615" s="28"/>
      <c r="BT615" s="28"/>
      <c r="BU615" s="28"/>
      <c r="BV615" s="28"/>
      <c r="BW615" s="28"/>
      <c r="BX615" s="28"/>
      <c r="BY615" s="28"/>
      <c r="BZ615" s="28"/>
      <c r="CA615" s="28"/>
      <c r="CB615" s="28"/>
      <c r="CC615" s="28"/>
      <c r="CD615" s="28"/>
      <c r="CE615" s="28"/>
      <c r="CF615" s="28"/>
      <c r="CG615" s="28"/>
      <c r="CH615" s="28"/>
      <c r="CI615" s="28"/>
      <c r="CJ615" s="28"/>
      <c r="CK615" s="28"/>
      <c r="CL615" s="28"/>
      <c r="CM615" s="28"/>
      <c r="CN615" s="28"/>
      <c r="CO615" s="28"/>
      <c r="CP615" s="28"/>
      <c r="CQ615" s="28"/>
      <c r="CR615" s="28"/>
      <c r="CS615" s="28"/>
      <c r="CT615" s="28"/>
      <c r="CU615" s="28"/>
      <c r="CV615" s="28"/>
      <c r="CW615" s="28"/>
      <c r="CX615" s="28"/>
      <c r="CY615" s="28"/>
      <c r="CZ615" s="28"/>
      <c r="DA615" s="28"/>
      <c r="DB615" s="28"/>
      <c r="DC615" s="28"/>
      <c r="DD615" s="28"/>
      <c r="DE615" s="28"/>
      <c r="DF615" s="28"/>
      <c r="DG615" s="28"/>
      <c r="DH615" s="28"/>
      <c r="DI615" s="28"/>
      <c r="DJ615" s="28"/>
      <c r="DK615" s="28"/>
      <c r="DL615" s="28"/>
      <c r="DM615" s="28"/>
      <c r="DN615" s="28"/>
      <c r="DO615" s="28"/>
      <c r="DP615" s="28"/>
      <c r="DQ615" s="28"/>
      <c r="DR615" s="28"/>
      <c r="DS615" s="28"/>
      <c r="DT615" s="28"/>
      <c r="DU615" s="28"/>
      <c r="DV615" s="28"/>
      <c r="DW615" s="28"/>
      <c r="DX615" s="28"/>
      <c r="DY615" s="28"/>
      <c r="DZ615" s="28"/>
      <c r="EA615" s="28"/>
      <c r="EB615" s="28"/>
      <c r="EC615" s="28"/>
      <c r="ED615" s="28"/>
      <c r="EE615" s="28"/>
      <c r="EF615" s="28"/>
      <c r="EG615" s="28"/>
      <c r="EH615" s="28"/>
      <c r="EI615" s="28"/>
      <c r="EJ615" s="28"/>
      <c r="EK615" s="28"/>
      <c r="EL615" s="28"/>
      <c r="EM615" s="28"/>
      <c r="EN615" s="28"/>
      <c r="EO615" s="28"/>
      <c r="EP615" s="28"/>
      <c r="EQ615" s="28"/>
      <c r="ER615" s="28"/>
      <c r="ES615" s="28"/>
      <c r="ET615" s="28"/>
      <c r="EU615" s="28"/>
      <c r="EV615" s="28"/>
      <c r="EW615" s="28"/>
      <c r="EX615" s="28"/>
      <c r="EY615" s="28"/>
      <c r="EZ615" s="28"/>
      <c r="FA615" s="28"/>
      <c r="FB615" s="28"/>
      <c r="FC615" s="28"/>
      <c r="FD615" s="28"/>
      <c r="FE615" s="28"/>
      <c r="FF615" s="28"/>
      <c r="FG615" s="28"/>
      <c r="FH615" s="28"/>
      <c r="FI615" s="28"/>
      <c r="FJ615" s="28"/>
      <c r="FK615" s="28"/>
      <c r="FL615" s="28"/>
      <c r="FM615" s="28"/>
      <c r="FN615" s="28"/>
      <c r="FO615" s="28"/>
      <c r="FP615" s="28"/>
      <c r="FQ615" s="28"/>
      <c r="FR615" s="28"/>
      <c r="FS615" s="28"/>
      <c r="FT615" s="28"/>
      <c r="FU615" s="28"/>
      <c r="FV615" s="28"/>
      <c r="FW615" s="28"/>
      <c r="FX615" s="28"/>
      <c r="FY615" s="28"/>
      <c r="FZ615" s="28"/>
      <c r="GA615" s="28"/>
      <c r="GB615" s="28"/>
      <c r="GC615" s="28"/>
      <c r="GD615" s="28"/>
      <c r="GE615" s="28"/>
      <c r="GF615" s="28"/>
      <c r="GG615" s="28"/>
      <c r="GH615" s="28"/>
      <c r="GI615" s="28"/>
      <c r="GJ615" s="28"/>
      <c r="GK615" s="28"/>
      <c r="GL615" s="28"/>
      <c r="GM615" s="28"/>
      <c r="GN615" s="28"/>
      <c r="GO615" s="28"/>
      <c r="GP615" s="28"/>
      <c r="GQ615" s="28"/>
      <c r="GR615" s="28"/>
      <c r="GS615" s="28"/>
      <c r="GT615" s="28"/>
      <c r="GU615" s="28"/>
      <c r="GV615" s="28"/>
      <c r="GW615" s="28"/>
      <c r="GX615" s="28"/>
      <c r="GY615" s="28"/>
      <c r="GZ615" s="28"/>
      <c r="HA615" s="28"/>
      <c r="HB615" s="28"/>
      <c r="HC615" s="28"/>
      <c r="HD615" s="28"/>
      <c r="HE615" s="28"/>
      <c r="HF615" s="28"/>
      <c r="HG615" s="28"/>
      <c r="HH615" s="28"/>
      <c r="HI615" s="28"/>
      <c r="HJ615" s="28"/>
      <c r="HK615" s="28"/>
      <c r="HL615" s="28"/>
      <c r="HM615" s="28"/>
      <c r="HN615" s="28"/>
      <c r="HO615" s="28"/>
      <c r="HP615" s="28"/>
      <c r="HQ615" s="28"/>
      <c r="HR615" s="28"/>
      <c r="HS615" s="28"/>
      <c r="HT615" s="28"/>
      <c r="HU615" s="28"/>
      <c r="HV615" s="28"/>
      <c r="HW615" s="28"/>
      <c r="HX615" s="28"/>
      <c r="HY615" s="28"/>
      <c r="HZ615" s="28"/>
      <c r="IA615" s="28"/>
      <c r="IB615" s="28"/>
      <c r="IC615" s="28"/>
      <c r="ID615" s="28"/>
      <c r="IE615" s="28"/>
      <c r="IF615" s="28"/>
      <c r="IG615" s="28"/>
      <c r="IH615" s="28"/>
      <c r="II615" s="28"/>
      <c r="IJ615" s="28"/>
      <c r="IK615" s="28"/>
      <c r="IL615" s="28"/>
      <c r="IM615" s="28"/>
    </row>
    <row r="616" spans="1:247" ht="25.5">
      <c r="A616" s="17" t="s">
        <v>3676</v>
      </c>
      <c r="B616" s="18" t="s">
        <v>2176</v>
      </c>
      <c r="C616" s="19" t="s">
        <v>396</v>
      </c>
      <c r="D616" s="20" t="s">
        <v>2836</v>
      </c>
      <c r="E616" s="21" t="s">
        <v>2837</v>
      </c>
      <c r="F616" s="17" t="s">
        <v>369</v>
      </c>
      <c r="G616" s="22" t="s">
        <v>3677</v>
      </c>
      <c r="H616" s="23" t="s">
        <v>1378</v>
      </c>
      <c r="I616" s="22" t="s">
        <v>1197</v>
      </c>
      <c r="J616" s="23" t="s">
        <v>3678</v>
      </c>
      <c r="K616" s="24" t="s">
        <v>2785</v>
      </c>
      <c r="L616" s="25">
        <v>13950</v>
      </c>
      <c r="M616" s="26" t="s">
        <v>3679</v>
      </c>
      <c r="N616" s="27"/>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c r="DJ616" s="28"/>
      <c r="DK616" s="28"/>
      <c r="DL616" s="28"/>
      <c r="DM616" s="28"/>
      <c r="DN616" s="28"/>
      <c r="DO616" s="28"/>
      <c r="DP616" s="28"/>
      <c r="DQ616" s="28"/>
      <c r="DR616" s="28"/>
      <c r="DS616" s="28"/>
      <c r="DT616" s="28"/>
      <c r="DU616" s="28"/>
      <c r="DV616" s="28"/>
      <c r="DW616" s="28"/>
      <c r="DX616" s="28"/>
      <c r="DY616" s="28"/>
      <c r="DZ616" s="28"/>
      <c r="EA616" s="28"/>
      <c r="EB616" s="28"/>
      <c r="EC616" s="28"/>
      <c r="ED616" s="28"/>
      <c r="EE616" s="28"/>
      <c r="EF616" s="28"/>
      <c r="EG616" s="28"/>
      <c r="EH616" s="28"/>
      <c r="EI616" s="28"/>
      <c r="EJ616" s="28"/>
      <c r="EK616" s="28"/>
      <c r="EL616" s="28"/>
      <c r="EM616" s="28"/>
      <c r="EN616" s="28"/>
      <c r="EO616" s="28"/>
      <c r="EP616" s="28"/>
      <c r="EQ616" s="28"/>
      <c r="ER616" s="28"/>
      <c r="ES616" s="28"/>
      <c r="ET616" s="28"/>
      <c r="EU616" s="28"/>
      <c r="EV616" s="28"/>
      <c r="EW616" s="28"/>
      <c r="EX616" s="28"/>
      <c r="EY616" s="28"/>
      <c r="EZ616" s="28"/>
      <c r="FA616" s="28"/>
      <c r="FB616" s="28"/>
      <c r="FC616" s="28"/>
      <c r="FD616" s="28"/>
      <c r="FE616" s="28"/>
      <c r="FF616" s="28"/>
      <c r="FG616" s="28"/>
      <c r="FH616" s="28"/>
      <c r="FI616" s="28"/>
      <c r="FJ616" s="28"/>
      <c r="FK616" s="28"/>
      <c r="FL616" s="28"/>
      <c r="FM616" s="28"/>
      <c r="FN616" s="28"/>
      <c r="FO616" s="28"/>
      <c r="FP616" s="28"/>
      <c r="FQ616" s="28"/>
      <c r="FR616" s="28"/>
      <c r="FS616" s="28"/>
      <c r="FT616" s="28"/>
      <c r="FU616" s="28"/>
      <c r="FV616" s="28"/>
      <c r="FW616" s="28"/>
      <c r="FX616" s="28"/>
      <c r="FY616" s="28"/>
      <c r="FZ616" s="28"/>
      <c r="GA616" s="28"/>
      <c r="GB616" s="28"/>
      <c r="GC616" s="28"/>
      <c r="GD616" s="28"/>
      <c r="GE616" s="28"/>
      <c r="GF616" s="28"/>
      <c r="GG616" s="28"/>
      <c r="GH616" s="28"/>
      <c r="GI616" s="28"/>
      <c r="GJ616" s="28"/>
      <c r="GK616" s="28"/>
      <c r="GL616" s="28"/>
      <c r="GM616" s="28"/>
      <c r="GN616" s="28"/>
      <c r="GO616" s="28"/>
      <c r="GP616" s="28"/>
      <c r="GQ616" s="28"/>
      <c r="GR616" s="28"/>
      <c r="GS616" s="28"/>
      <c r="GT616" s="28"/>
      <c r="GU616" s="28"/>
      <c r="GV616" s="28"/>
      <c r="GW616" s="28"/>
      <c r="GX616" s="28"/>
      <c r="GY616" s="28"/>
      <c r="GZ616" s="28"/>
      <c r="HA616" s="28"/>
      <c r="HB616" s="28"/>
      <c r="HC616" s="28"/>
      <c r="HD616" s="28"/>
      <c r="HE616" s="28"/>
      <c r="HF616" s="28"/>
      <c r="HG616" s="28"/>
      <c r="HH616" s="28"/>
      <c r="HI616" s="28"/>
      <c r="HJ616" s="28"/>
      <c r="HK616" s="28"/>
      <c r="HL616" s="28"/>
      <c r="HM616" s="28"/>
      <c r="HN616" s="28"/>
      <c r="HO616" s="28"/>
      <c r="HP616" s="28"/>
      <c r="HQ616" s="28"/>
      <c r="HR616" s="28"/>
      <c r="HS616" s="28"/>
      <c r="HT616" s="28"/>
      <c r="HU616" s="28"/>
      <c r="HV616" s="28"/>
      <c r="HW616" s="28"/>
      <c r="HX616" s="28"/>
      <c r="HY616" s="28"/>
      <c r="HZ616" s="28"/>
      <c r="IA616" s="28"/>
      <c r="IB616" s="28"/>
      <c r="IC616" s="28"/>
      <c r="ID616" s="28"/>
      <c r="IE616" s="28"/>
      <c r="IF616" s="28"/>
      <c r="IG616" s="28"/>
      <c r="IH616" s="28"/>
      <c r="II616" s="28"/>
      <c r="IJ616" s="28"/>
      <c r="IK616" s="28"/>
      <c r="IL616" s="28"/>
      <c r="IM616" s="28"/>
    </row>
    <row r="617" spans="1:247" ht="51">
      <c r="A617" s="17" t="s">
        <v>3680</v>
      </c>
      <c r="B617" s="18" t="s">
        <v>2176</v>
      </c>
      <c r="C617" s="19" t="s">
        <v>396</v>
      </c>
      <c r="D617" s="20" t="s">
        <v>587</v>
      </c>
      <c r="E617" s="21" t="s">
        <v>588</v>
      </c>
      <c r="F617" s="17" t="s">
        <v>369</v>
      </c>
      <c r="G617" s="22" t="s">
        <v>3681</v>
      </c>
      <c r="H617" s="23" t="s">
        <v>3682</v>
      </c>
      <c r="I617" s="22" t="s">
        <v>1523</v>
      </c>
      <c r="J617" s="23" t="s">
        <v>3683</v>
      </c>
      <c r="K617" s="24">
        <v>2500000</v>
      </c>
      <c r="L617" s="25">
        <v>28750</v>
      </c>
      <c r="M617" s="26" t="s">
        <v>3684</v>
      </c>
      <c r="N617" s="27"/>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c r="BA617" s="28"/>
      <c r="BB617" s="28"/>
      <c r="BC617" s="28"/>
      <c r="BD617" s="28"/>
      <c r="BE617" s="28"/>
      <c r="BF617" s="28"/>
      <c r="BG617" s="28"/>
      <c r="BH617" s="28"/>
      <c r="BI617" s="28"/>
      <c r="BJ617" s="28"/>
      <c r="BK617" s="28"/>
      <c r="BL617" s="28"/>
      <c r="BM617" s="28"/>
      <c r="BN617" s="28"/>
      <c r="BO617" s="28"/>
      <c r="BP617" s="28"/>
      <c r="BQ617" s="28"/>
      <c r="BR617" s="28"/>
      <c r="BS617" s="28"/>
      <c r="BT617" s="28"/>
      <c r="BU617" s="28"/>
      <c r="BV617" s="28"/>
      <c r="BW617" s="28"/>
      <c r="BX617" s="28"/>
      <c r="BY617" s="28"/>
      <c r="BZ617" s="28"/>
      <c r="CA617" s="28"/>
      <c r="CB617" s="28"/>
      <c r="CC617" s="28"/>
      <c r="CD617" s="28"/>
      <c r="CE617" s="28"/>
      <c r="CF617" s="28"/>
      <c r="CG617" s="28"/>
      <c r="CH617" s="28"/>
      <c r="CI617" s="28"/>
      <c r="CJ617" s="28"/>
      <c r="CK617" s="28"/>
      <c r="CL617" s="28"/>
      <c r="CM617" s="28"/>
      <c r="CN617" s="28"/>
      <c r="CO617" s="28"/>
      <c r="CP617" s="28"/>
      <c r="CQ617" s="28"/>
      <c r="CR617" s="28"/>
      <c r="CS617" s="28"/>
      <c r="CT617" s="28"/>
      <c r="CU617" s="28"/>
      <c r="CV617" s="28"/>
      <c r="CW617" s="28"/>
      <c r="CX617" s="28"/>
      <c r="CY617" s="28"/>
      <c r="CZ617" s="28"/>
      <c r="DA617" s="28"/>
      <c r="DB617" s="28"/>
      <c r="DC617" s="28"/>
      <c r="DD617" s="28"/>
      <c r="DE617" s="28"/>
      <c r="DF617" s="28"/>
      <c r="DG617" s="28"/>
      <c r="DH617" s="28"/>
      <c r="DI617" s="28"/>
      <c r="DJ617" s="28"/>
      <c r="DK617" s="28"/>
      <c r="DL617" s="28"/>
      <c r="DM617" s="28"/>
      <c r="DN617" s="28"/>
      <c r="DO617" s="28"/>
      <c r="DP617" s="28"/>
      <c r="DQ617" s="28"/>
      <c r="DR617" s="28"/>
      <c r="DS617" s="28"/>
      <c r="DT617" s="28"/>
      <c r="DU617" s="28"/>
      <c r="DV617" s="28"/>
      <c r="DW617" s="28"/>
      <c r="DX617" s="28"/>
      <c r="DY617" s="28"/>
      <c r="DZ617" s="28"/>
      <c r="EA617" s="28"/>
      <c r="EB617" s="28"/>
      <c r="EC617" s="28"/>
      <c r="ED617" s="28"/>
      <c r="EE617" s="28"/>
      <c r="EF617" s="28"/>
      <c r="EG617" s="28"/>
      <c r="EH617" s="28"/>
      <c r="EI617" s="28"/>
      <c r="EJ617" s="28"/>
      <c r="EK617" s="28"/>
      <c r="EL617" s="28"/>
      <c r="EM617" s="28"/>
      <c r="EN617" s="28"/>
      <c r="EO617" s="28"/>
      <c r="EP617" s="28"/>
      <c r="EQ617" s="28"/>
      <c r="ER617" s="28"/>
      <c r="ES617" s="28"/>
      <c r="ET617" s="28"/>
      <c r="EU617" s="28"/>
      <c r="EV617" s="28"/>
      <c r="EW617" s="28"/>
      <c r="EX617" s="28"/>
      <c r="EY617" s="28"/>
      <c r="EZ617" s="28"/>
      <c r="FA617" s="28"/>
      <c r="FB617" s="28"/>
      <c r="FC617" s="28"/>
      <c r="FD617" s="28"/>
      <c r="FE617" s="28"/>
      <c r="FF617" s="28"/>
      <c r="FG617" s="28"/>
      <c r="FH617" s="28"/>
      <c r="FI617" s="28"/>
      <c r="FJ617" s="28"/>
      <c r="FK617" s="28"/>
      <c r="FL617" s="28"/>
      <c r="FM617" s="28"/>
      <c r="FN617" s="28"/>
      <c r="FO617" s="28"/>
      <c r="FP617" s="28"/>
      <c r="FQ617" s="28"/>
      <c r="FR617" s="28"/>
      <c r="FS617" s="28"/>
      <c r="FT617" s="28"/>
      <c r="FU617" s="28"/>
      <c r="FV617" s="28"/>
      <c r="FW617" s="28"/>
      <c r="FX617" s="28"/>
      <c r="FY617" s="28"/>
      <c r="FZ617" s="28"/>
      <c r="GA617" s="28"/>
      <c r="GB617" s="28"/>
      <c r="GC617" s="28"/>
      <c r="GD617" s="28"/>
      <c r="GE617" s="28"/>
      <c r="GF617" s="28"/>
      <c r="GG617" s="28"/>
      <c r="GH617" s="28"/>
      <c r="GI617" s="28"/>
      <c r="GJ617" s="28"/>
      <c r="GK617" s="28"/>
      <c r="GL617" s="28"/>
      <c r="GM617" s="28"/>
      <c r="GN617" s="28"/>
      <c r="GO617" s="28"/>
      <c r="GP617" s="28"/>
      <c r="GQ617" s="28"/>
      <c r="GR617" s="28"/>
      <c r="GS617" s="28"/>
      <c r="GT617" s="28"/>
      <c r="GU617" s="28"/>
      <c r="GV617" s="28"/>
      <c r="GW617" s="28"/>
      <c r="GX617" s="28"/>
      <c r="GY617" s="28"/>
      <c r="GZ617" s="28"/>
      <c r="HA617" s="28"/>
      <c r="HB617" s="28"/>
      <c r="HC617" s="28"/>
      <c r="HD617" s="28"/>
      <c r="HE617" s="28"/>
      <c r="HF617" s="28"/>
      <c r="HG617" s="28"/>
      <c r="HH617" s="28"/>
      <c r="HI617" s="28"/>
      <c r="HJ617" s="28"/>
      <c r="HK617" s="28"/>
      <c r="HL617" s="28"/>
      <c r="HM617" s="28"/>
      <c r="HN617" s="28"/>
      <c r="HO617" s="28"/>
      <c r="HP617" s="28"/>
      <c r="HQ617" s="28"/>
      <c r="HR617" s="28"/>
      <c r="HS617" s="28"/>
      <c r="HT617" s="28"/>
      <c r="HU617" s="28"/>
      <c r="HV617" s="28"/>
      <c r="HW617" s="28"/>
      <c r="HX617" s="28"/>
      <c r="HY617" s="28"/>
      <c r="HZ617" s="28"/>
      <c r="IA617" s="28"/>
      <c r="IB617" s="28"/>
      <c r="IC617" s="28"/>
      <c r="ID617" s="28"/>
      <c r="IE617" s="28"/>
      <c r="IF617" s="28"/>
      <c r="IG617" s="28"/>
      <c r="IH617" s="28"/>
      <c r="II617" s="28"/>
      <c r="IJ617" s="28"/>
      <c r="IK617" s="28"/>
      <c r="IL617" s="28"/>
      <c r="IM617" s="28"/>
    </row>
    <row r="618" spans="1:247" ht="25.5">
      <c r="A618" s="17" t="s">
        <v>3685</v>
      </c>
      <c r="B618" s="18" t="s">
        <v>2176</v>
      </c>
      <c r="C618" s="19" t="s">
        <v>396</v>
      </c>
      <c r="D618" s="20" t="s">
        <v>3236</v>
      </c>
      <c r="E618" s="21" t="s">
        <v>3237</v>
      </c>
      <c r="F618" s="17" t="s">
        <v>368</v>
      </c>
      <c r="G618" s="22" t="s">
        <v>707</v>
      </c>
      <c r="H618" s="23" t="s">
        <v>708</v>
      </c>
      <c r="I618" s="22">
        <v>18530000</v>
      </c>
      <c r="J618" s="23" t="s">
        <v>3686</v>
      </c>
      <c r="K618" s="24">
        <v>3</v>
      </c>
      <c r="L618" s="25">
        <v>345</v>
      </c>
      <c r="M618" s="26"/>
      <c r="N618" s="27" t="s">
        <v>3687</v>
      </c>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c r="BA618" s="28"/>
      <c r="BB618" s="28"/>
      <c r="BC618" s="28"/>
      <c r="BD618" s="28"/>
      <c r="BE618" s="28"/>
      <c r="BF618" s="28"/>
      <c r="BG618" s="28"/>
      <c r="BH618" s="28"/>
      <c r="BI618" s="28"/>
      <c r="BJ618" s="28"/>
      <c r="BK618" s="28"/>
      <c r="BL618" s="28"/>
      <c r="BM618" s="28"/>
      <c r="BN618" s="28"/>
      <c r="BO618" s="28"/>
      <c r="BP618" s="28"/>
      <c r="BQ618" s="28"/>
      <c r="BR618" s="28"/>
      <c r="BS618" s="28"/>
      <c r="BT618" s="28"/>
      <c r="BU618" s="28"/>
      <c r="BV618" s="28"/>
      <c r="BW618" s="28"/>
      <c r="BX618" s="28"/>
      <c r="BY618" s="28"/>
      <c r="BZ618" s="28"/>
      <c r="CA618" s="28"/>
      <c r="CB618" s="28"/>
      <c r="CC618" s="28"/>
      <c r="CD618" s="28"/>
      <c r="CE618" s="28"/>
      <c r="CF618" s="28"/>
      <c r="CG618" s="28"/>
      <c r="CH618" s="28"/>
      <c r="CI618" s="28"/>
      <c r="CJ618" s="28"/>
      <c r="CK618" s="28"/>
      <c r="CL618" s="28"/>
      <c r="CM618" s="28"/>
      <c r="CN618" s="28"/>
      <c r="CO618" s="28"/>
      <c r="CP618" s="28"/>
      <c r="CQ618" s="28"/>
      <c r="CR618" s="28"/>
      <c r="CS618" s="28"/>
      <c r="CT618" s="28"/>
      <c r="CU618" s="28"/>
      <c r="CV618" s="28"/>
      <c r="CW618" s="28"/>
      <c r="CX618" s="28"/>
      <c r="CY618" s="28"/>
      <c r="CZ618" s="28"/>
      <c r="DA618" s="28"/>
      <c r="DB618" s="28"/>
      <c r="DC618" s="28"/>
      <c r="DD618" s="28"/>
      <c r="DE618" s="28"/>
      <c r="DF618" s="28"/>
      <c r="DG618" s="28"/>
      <c r="DH618" s="28"/>
      <c r="DI618" s="28"/>
      <c r="DJ618" s="28"/>
      <c r="DK618" s="28"/>
      <c r="DL618" s="28"/>
      <c r="DM618" s="28"/>
      <c r="DN618" s="28"/>
      <c r="DO618" s="28"/>
      <c r="DP618" s="28"/>
      <c r="DQ618" s="28"/>
      <c r="DR618" s="28"/>
      <c r="DS618" s="28"/>
      <c r="DT618" s="28"/>
      <c r="DU618" s="28"/>
      <c r="DV618" s="28"/>
      <c r="DW618" s="28"/>
      <c r="DX618" s="28"/>
      <c r="DY618" s="28"/>
      <c r="DZ618" s="28"/>
      <c r="EA618" s="28"/>
      <c r="EB618" s="28"/>
      <c r="EC618" s="28"/>
      <c r="ED618" s="28"/>
      <c r="EE618" s="28"/>
      <c r="EF618" s="28"/>
      <c r="EG618" s="28"/>
      <c r="EH618" s="28"/>
      <c r="EI618" s="28"/>
      <c r="EJ618" s="28"/>
      <c r="EK618" s="28"/>
      <c r="EL618" s="28"/>
      <c r="EM618" s="28"/>
      <c r="EN618" s="28"/>
      <c r="EO618" s="28"/>
      <c r="EP618" s="28"/>
      <c r="EQ618" s="28"/>
      <c r="ER618" s="28"/>
      <c r="ES618" s="28"/>
      <c r="ET618" s="28"/>
      <c r="EU618" s="28"/>
      <c r="EV618" s="28"/>
      <c r="EW618" s="28"/>
      <c r="EX618" s="28"/>
      <c r="EY618" s="28"/>
      <c r="EZ618" s="28"/>
      <c r="FA618" s="28"/>
      <c r="FB618" s="28"/>
      <c r="FC618" s="28"/>
      <c r="FD618" s="28"/>
      <c r="FE618" s="28"/>
      <c r="FF618" s="28"/>
      <c r="FG618" s="28"/>
      <c r="FH618" s="28"/>
      <c r="FI618" s="28"/>
      <c r="FJ618" s="28"/>
      <c r="FK618" s="28"/>
      <c r="FL618" s="28"/>
      <c r="FM618" s="28"/>
      <c r="FN618" s="28"/>
      <c r="FO618" s="28"/>
      <c r="FP618" s="28"/>
      <c r="FQ618" s="28"/>
      <c r="FR618" s="28"/>
      <c r="FS618" s="28"/>
      <c r="FT618" s="28"/>
      <c r="FU618" s="28"/>
      <c r="FV618" s="28"/>
      <c r="FW618" s="28"/>
      <c r="FX618" s="28"/>
      <c r="FY618" s="28"/>
      <c r="FZ618" s="28"/>
      <c r="GA618" s="28"/>
      <c r="GB618" s="28"/>
      <c r="GC618" s="28"/>
      <c r="GD618" s="28"/>
      <c r="GE618" s="28"/>
      <c r="GF618" s="28"/>
      <c r="GG618" s="28"/>
      <c r="GH618" s="28"/>
      <c r="GI618" s="28"/>
      <c r="GJ618" s="28"/>
      <c r="GK618" s="28"/>
      <c r="GL618" s="28"/>
      <c r="GM618" s="28"/>
      <c r="GN618" s="28"/>
      <c r="GO618" s="28"/>
      <c r="GP618" s="28"/>
      <c r="GQ618" s="28"/>
      <c r="GR618" s="28"/>
      <c r="GS618" s="28"/>
      <c r="GT618" s="28"/>
      <c r="GU618" s="28"/>
      <c r="GV618" s="28"/>
      <c r="GW618" s="28"/>
      <c r="GX618" s="28"/>
      <c r="GY618" s="28"/>
      <c r="GZ618" s="28"/>
      <c r="HA618" s="28"/>
      <c r="HB618" s="28"/>
      <c r="HC618" s="28"/>
      <c r="HD618" s="28"/>
      <c r="HE618" s="28"/>
      <c r="HF618" s="28"/>
      <c r="HG618" s="28"/>
      <c r="HH618" s="28"/>
      <c r="HI618" s="28"/>
      <c r="HJ618" s="28"/>
      <c r="HK618" s="28"/>
      <c r="HL618" s="28"/>
      <c r="HM618" s="28"/>
      <c r="HN618" s="28"/>
      <c r="HO618" s="28"/>
      <c r="HP618" s="28"/>
      <c r="HQ618" s="28"/>
      <c r="HR618" s="28"/>
      <c r="HS618" s="28"/>
      <c r="HT618" s="28"/>
      <c r="HU618" s="28"/>
      <c r="HV618" s="28"/>
      <c r="HW618" s="28"/>
      <c r="HX618" s="28"/>
      <c r="HY618" s="28"/>
      <c r="HZ618" s="28"/>
      <c r="IA618" s="28"/>
      <c r="IB618" s="28"/>
      <c r="IC618" s="28"/>
      <c r="ID618" s="28"/>
      <c r="IE618" s="28"/>
      <c r="IF618" s="28"/>
      <c r="IG618" s="28"/>
      <c r="IH618" s="28"/>
      <c r="II618" s="28"/>
      <c r="IJ618" s="28"/>
      <c r="IK618" s="28"/>
      <c r="IL618" s="28"/>
      <c r="IM618" s="28"/>
    </row>
    <row r="619" spans="1:247" ht="25.5">
      <c r="A619" s="17" t="s">
        <v>3688</v>
      </c>
      <c r="B619" s="18" t="s">
        <v>2176</v>
      </c>
      <c r="C619" s="19" t="s">
        <v>396</v>
      </c>
      <c r="D619" s="20" t="s">
        <v>959</v>
      </c>
      <c r="E619" s="21" t="s">
        <v>960</v>
      </c>
      <c r="F619" s="17" t="s">
        <v>368</v>
      </c>
      <c r="G619" s="22" t="s">
        <v>3251</v>
      </c>
      <c r="H619" s="23" t="s">
        <v>962</v>
      </c>
      <c r="I619" s="22">
        <v>15900000</v>
      </c>
      <c r="J619" s="23" t="s">
        <v>3689</v>
      </c>
      <c r="K619" s="24"/>
      <c r="L619" s="25">
        <v>121.2</v>
      </c>
      <c r="M619" s="26"/>
      <c r="N619" s="27" t="s">
        <v>3690</v>
      </c>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c r="BA619" s="28"/>
      <c r="BB619" s="28"/>
      <c r="BC619" s="28"/>
      <c r="BD619" s="28"/>
      <c r="BE619" s="28"/>
      <c r="BF619" s="28"/>
      <c r="BG619" s="28"/>
      <c r="BH619" s="28"/>
      <c r="BI619" s="28"/>
      <c r="BJ619" s="28"/>
      <c r="BK619" s="28"/>
      <c r="BL619" s="28"/>
      <c r="BM619" s="28"/>
      <c r="BN619" s="28"/>
      <c r="BO619" s="28"/>
      <c r="BP619" s="28"/>
      <c r="BQ619" s="28"/>
      <c r="BR619" s="28"/>
      <c r="BS619" s="28"/>
      <c r="BT619" s="28"/>
      <c r="BU619" s="28"/>
      <c r="BV619" s="28"/>
      <c r="BW619" s="28"/>
      <c r="BX619" s="28"/>
      <c r="BY619" s="28"/>
      <c r="BZ619" s="28"/>
      <c r="CA619" s="28"/>
      <c r="CB619" s="28"/>
      <c r="CC619" s="28"/>
      <c r="CD619" s="28"/>
      <c r="CE619" s="28"/>
      <c r="CF619" s="28"/>
      <c r="CG619" s="28"/>
      <c r="CH619" s="28"/>
      <c r="CI619" s="28"/>
      <c r="CJ619" s="28"/>
      <c r="CK619" s="28"/>
      <c r="CL619" s="28"/>
      <c r="CM619" s="28"/>
      <c r="CN619" s="28"/>
      <c r="CO619" s="28"/>
      <c r="CP619" s="28"/>
      <c r="CQ619" s="28"/>
      <c r="CR619" s="28"/>
      <c r="CS619" s="28"/>
      <c r="CT619" s="28"/>
      <c r="CU619" s="28"/>
      <c r="CV619" s="28"/>
      <c r="CW619" s="28"/>
      <c r="CX619" s="28"/>
      <c r="CY619" s="28"/>
      <c r="CZ619" s="28"/>
      <c r="DA619" s="28"/>
      <c r="DB619" s="28"/>
      <c r="DC619" s="28"/>
      <c r="DD619" s="28"/>
      <c r="DE619" s="28"/>
      <c r="DF619" s="28"/>
      <c r="DG619" s="28"/>
      <c r="DH619" s="28"/>
      <c r="DI619" s="28"/>
      <c r="DJ619" s="28"/>
      <c r="DK619" s="28"/>
      <c r="DL619" s="28"/>
      <c r="DM619" s="28"/>
      <c r="DN619" s="28"/>
      <c r="DO619" s="28"/>
      <c r="DP619" s="28"/>
      <c r="DQ619" s="28"/>
      <c r="DR619" s="28"/>
      <c r="DS619" s="28"/>
      <c r="DT619" s="28"/>
      <c r="DU619" s="28"/>
      <c r="DV619" s="28"/>
      <c r="DW619" s="28"/>
      <c r="DX619" s="28"/>
      <c r="DY619" s="28"/>
      <c r="DZ619" s="28"/>
      <c r="EA619" s="28"/>
      <c r="EB619" s="28"/>
      <c r="EC619" s="28"/>
      <c r="ED619" s="28"/>
      <c r="EE619" s="28"/>
      <c r="EF619" s="28"/>
      <c r="EG619" s="28"/>
      <c r="EH619" s="28"/>
      <c r="EI619" s="28"/>
      <c r="EJ619" s="28"/>
      <c r="EK619" s="28"/>
      <c r="EL619" s="28"/>
      <c r="EM619" s="28"/>
      <c r="EN619" s="28"/>
      <c r="EO619" s="28"/>
      <c r="EP619" s="28"/>
      <c r="EQ619" s="28"/>
      <c r="ER619" s="28"/>
      <c r="ES619" s="28"/>
      <c r="ET619" s="28"/>
      <c r="EU619" s="28"/>
      <c r="EV619" s="28"/>
      <c r="EW619" s="28"/>
      <c r="EX619" s="28"/>
      <c r="EY619" s="28"/>
      <c r="EZ619" s="28"/>
      <c r="FA619" s="28"/>
      <c r="FB619" s="28"/>
      <c r="FC619" s="28"/>
      <c r="FD619" s="28"/>
      <c r="FE619" s="28"/>
      <c r="FF619" s="28"/>
      <c r="FG619" s="28"/>
      <c r="FH619" s="28"/>
      <c r="FI619" s="28"/>
      <c r="FJ619" s="28"/>
      <c r="FK619" s="28"/>
      <c r="FL619" s="28"/>
      <c r="FM619" s="28"/>
      <c r="FN619" s="28"/>
      <c r="FO619" s="28"/>
      <c r="FP619" s="28"/>
      <c r="FQ619" s="28"/>
      <c r="FR619" s="28"/>
      <c r="FS619" s="28"/>
      <c r="FT619" s="28"/>
      <c r="FU619" s="28"/>
      <c r="FV619" s="28"/>
      <c r="FW619" s="28"/>
      <c r="FX619" s="28"/>
      <c r="FY619" s="28"/>
      <c r="FZ619" s="28"/>
      <c r="GA619" s="28"/>
      <c r="GB619" s="28"/>
      <c r="GC619" s="28"/>
      <c r="GD619" s="28"/>
      <c r="GE619" s="28"/>
      <c r="GF619" s="28"/>
      <c r="GG619" s="28"/>
      <c r="GH619" s="28"/>
      <c r="GI619" s="28"/>
      <c r="GJ619" s="28"/>
      <c r="GK619" s="28"/>
      <c r="GL619" s="28"/>
      <c r="GM619" s="28"/>
      <c r="GN619" s="28"/>
      <c r="GO619" s="28"/>
      <c r="GP619" s="28"/>
      <c r="GQ619" s="28"/>
      <c r="GR619" s="28"/>
      <c r="GS619" s="28"/>
      <c r="GT619" s="28"/>
      <c r="GU619" s="28"/>
      <c r="GV619" s="28"/>
      <c r="GW619" s="28"/>
      <c r="GX619" s="28"/>
      <c r="GY619" s="28"/>
      <c r="GZ619" s="28"/>
      <c r="HA619" s="28"/>
      <c r="HB619" s="28"/>
      <c r="HC619" s="28"/>
      <c r="HD619" s="28"/>
      <c r="HE619" s="28"/>
      <c r="HF619" s="28"/>
      <c r="HG619" s="28"/>
      <c r="HH619" s="28"/>
      <c r="HI619" s="28"/>
      <c r="HJ619" s="28"/>
      <c r="HK619" s="28"/>
      <c r="HL619" s="28"/>
      <c r="HM619" s="28"/>
      <c r="HN619" s="28"/>
      <c r="HO619" s="28"/>
      <c r="HP619" s="28"/>
      <c r="HQ619" s="28"/>
      <c r="HR619" s="28"/>
      <c r="HS619" s="28"/>
      <c r="HT619" s="28"/>
      <c r="HU619" s="28"/>
      <c r="HV619" s="28"/>
      <c r="HW619" s="28"/>
      <c r="HX619" s="28"/>
      <c r="HY619" s="28"/>
      <c r="HZ619" s="28"/>
      <c r="IA619" s="28"/>
      <c r="IB619" s="28"/>
      <c r="IC619" s="28"/>
      <c r="ID619" s="28"/>
      <c r="IE619" s="28"/>
      <c r="IF619" s="28"/>
      <c r="IG619" s="28"/>
      <c r="IH619" s="28"/>
      <c r="II619" s="28"/>
      <c r="IJ619" s="28"/>
      <c r="IK619" s="28"/>
      <c r="IL619" s="28"/>
      <c r="IM619" s="28"/>
    </row>
    <row r="620" spans="1:247" ht="25.5">
      <c r="A620" s="17" t="s">
        <v>3691</v>
      </c>
      <c r="B620" s="18" t="s">
        <v>3692</v>
      </c>
      <c r="C620" s="19" t="s">
        <v>2375</v>
      </c>
      <c r="D620" s="20" t="s">
        <v>550</v>
      </c>
      <c r="E620" s="21" t="s">
        <v>551</v>
      </c>
      <c r="F620" s="17" t="s">
        <v>368</v>
      </c>
      <c r="G620" s="22" t="s">
        <v>552</v>
      </c>
      <c r="H620" s="23" t="s">
        <v>1712</v>
      </c>
      <c r="I620" s="22">
        <v>63712400</v>
      </c>
      <c r="J620" s="23" t="s">
        <v>3693</v>
      </c>
      <c r="K620" s="24"/>
      <c r="L620" s="25">
        <v>700</v>
      </c>
      <c r="M620" s="26"/>
      <c r="N620" s="27" t="s">
        <v>3694</v>
      </c>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c r="AZ620" s="28"/>
      <c r="BA620" s="28"/>
      <c r="BB620" s="28"/>
      <c r="BC620" s="28"/>
      <c r="BD620" s="28"/>
      <c r="BE620" s="28"/>
      <c r="BF620" s="28"/>
      <c r="BG620" s="28"/>
      <c r="BH620" s="28"/>
      <c r="BI620" s="28"/>
      <c r="BJ620" s="28"/>
      <c r="BK620" s="28"/>
      <c r="BL620" s="28"/>
      <c r="BM620" s="28"/>
      <c r="BN620" s="28"/>
      <c r="BO620" s="28"/>
      <c r="BP620" s="28"/>
      <c r="BQ620" s="28"/>
      <c r="BR620" s="28"/>
      <c r="BS620" s="28"/>
      <c r="BT620" s="28"/>
      <c r="BU620" s="28"/>
      <c r="BV620" s="28"/>
      <c r="BW620" s="28"/>
      <c r="BX620" s="28"/>
      <c r="BY620" s="28"/>
      <c r="BZ620" s="28"/>
      <c r="CA620" s="28"/>
      <c r="CB620" s="28"/>
      <c r="CC620" s="28"/>
      <c r="CD620" s="28"/>
      <c r="CE620" s="28"/>
      <c r="CF620" s="28"/>
      <c r="CG620" s="28"/>
      <c r="CH620" s="28"/>
      <c r="CI620" s="28"/>
      <c r="CJ620" s="28"/>
      <c r="CK620" s="28"/>
      <c r="CL620" s="28"/>
      <c r="CM620" s="28"/>
      <c r="CN620" s="28"/>
      <c r="CO620" s="28"/>
      <c r="CP620" s="28"/>
      <c r="CQ620" s="28"/>
      <c r="CR620" s="28"/>
      <c r="CS620" s="28"/>
      <c r="CT620" s="28"/>
      <c r="CU620" s="28"/>
      <c r="CV620" s="28"/>
      <c r="CW620" s="28"/>
      <c r="CX620" s="28"/>
      <c r="CY620" s="28"/>
      <c r="CZ620" s="28"/>
      <c r="DA620" s="28"/>
      <c r="DB620" s="28"/>
      <c r="DC620" s="28"/>
      <c r="DD620" s="28"/>
      <c r="DE620" s="28"/>
      <c r="DF620" s="28"/>
      <c r="DG620" s="28"/>
      <c r="DH620" s="28"/>
      <c r="DI620" s="28"/>
      <c r="DJ620" s="28"/>
      <c r="DK620" s="28"/>
      <c r="DL620" s="28"/>
      <c r="DM620" s="28"/>
      <c r="DN620" s="28"/>
      <c r="DO620" s="28"/>
      <c r="DP620" s="28"/>
      <c r="DQ620" s="28"/>
      <c r="DR620" s="28"/>
      <c r="DS620" s="28"/>
      <c r="DT620" s="28"/>
      <c r="DU620" s="28"/>
      <c r="DV620" s="28"/>
      <c r="DW620" s="28"/>
      <c r="DX620" s="28"/>
      <c r="DY620" s="28"/>
      <c r="DZ620" s="28"/>
      <c r="EA620" s="28"/>
      <c r="EB620" s="28"/>
      <c r="EC620" s="28"/>
      <c r="ED620" s="28"/>
      <c r="EE620" s="28"/>
      <c r="EF620" s="28"/>
      <c r="EG620" s="28"/>
      <c r="EH620" s="28"/>
      <c r="EI620" s="28"/>
      <c r="EJ620" s="28"/>
      <c r="EK620" s="28"/>
      <c r="EL620" s="28"/>
      <c r="EM620" s="28"/>
      <c r="EN620" s="28"/>
      <c r="EO620" s="28"/>
      <c r="EP620" s="28"/>
      <c r="EQ620" s="28"/>
      <c r="ER620" s="28"/>
      <c r="ES620" s="28"/>
      <c r="ET620" s="28"/>
      <c r="EU620" s="28"/>
      <c r="EV620" s="28"/>
      <c r="EW620" s="28"/>
      <c r="EX620" s="28"/>
      <c r="EY620" s="28"/>
      <c r="EZ620" s="28"/>
      <c r="FA620" s="28"/>
      <c r="FB620" s="28"/>
      <c r="FC620" s="28"/>
      <c r="FD620" s="28"/>
      <c r="FE620" s="28"/>
      <c r="FF620" s="28"/>
      <c r="FG620" s="28"/>
      <c r="FH620" s="28"/>
      <c r="FI620" s="28"/>
      <c r="FJ620" s="28"/>
      <c r="FK620" s="28"/>
      <c r="FL620" s="28"/>
      <c r="FM620" s="28"/>
      <c r="FN620" s="28"/>
      <c r="FO620" s="28"/>
      <c r="FP620" s="28"/>
      <c r="FQ620" s="28"/>
      <c r="FR620" s="28"/>
      <c r="FS620" s="28"/>
      <c r="FT620" s="28"/>
      <c r="FU620" s="28"/>
      <c r="FV620" s="28"/>
      <c r="FW620" s="28"/>
      <c r="FX620" s="28"/>
      <c r="FY620" s="28"/>
      <c r="FZ620" s="28"/>
      <c r="GA620" s="28"/>
      <c r="GB620" s="28"/>
      <c r="GC620" s="28"/>
      <c r="GD620" s="28"/>
      <c r="GE620" s="28"/>
      <c r="GF620" s="28"/>
      <c r="GG620" s="28"/>
      <c r="GH620" s="28"/>
      <c r="GI620" s="28"/>
      <c r="GJ620" s="28"/>
      <c r="GK620" s="28"/>
      <c r="GL620" s="28"/>
      <c r="GM620" s="28"/>
      <c r="GN620" s="28"/>
      <c r="GO620" s="28"/>
      <c r="GP620" s="28"/>
      <c r="GQ620" s="28"/>
      <c r="GR620" s="28"/>
      <c r="GS620" s="28"/>
      <c r="GT620" s="28"/>
      <c r="GU620" s="28"/>
      <c r="GV620" s="28"/>
      <c r="GW620" s="28"/>
      <c r="GX620" s="28"/>
      <c r="GY620" s="28"/>
      <c r="GZ620" s="28"/>
      <c r="HA620" s="28"/>
      <c r="HB620" s="28"/>
      <c r="HC620" s="28"/>
      <c r="HD620" s="28"/>
      <c r="HE620" s="28"/>
      <c r="HF620" s="28"/>
      <c r="HG620" s="28"/>
      <c r="HH620" s="28"/>
      <c r="HI620" s="28"/>
      <c r="HJ620" s="28"/>
      <c r="HK620" s="28"/>
      <c r="HL620" s="28"/>
      <c r="HM620" s="28"/>
      <c r="HN620" s="28"/>
      <c r="HO620" s="28"/>
      <c r="HP620" s="28"/>
      <c r="HQ620" s="28"/>
      <c r="HR620" s="28"/>
      <c r="HS620" s="28"/>
      <c r="HT620" s="28"/>
      <c r="HU620" s="28"/>
      <c r="HV620" s="28"/>
      <c r="HW620" s="28"/>
      <c r="HX620" s="28"/>
      <c r="HY620" s="28"/>
      <c r="HZ620" s="28"/>
      <c r="IA620" s="28"/>
      <c r="IB620" s="28"/>
      <c r="IC620" s="28"/>
      <c r="ID620" s="28"/>
      <c r="IE620" s="28"/>
      <c r="IF620" s="28"/>
      <c r="IG620" s="28"/>
      <c r="IH620" s="28"/>
      <c r="II620" s="28"/>
      <c r="IJ620" s="28"/>
      <c r="IK620" s="28"/>
      <c r="IL620" s="28"/>
      <c r="IM620" s="28"/>
    </row>
    <row r="621" spans="1:247" ht="25.5">
      <c r="A621" s="17" t="s">
        <v>3695</v>
      </c>
      <c r="B621" s="18" t="s">
        <v>3696</v>
      </c>
      <c r="C621" s="19" t="s">
        <v>396</v>
      </c>
      <c r="D621" s="20" t="s">
        <v>2930</v>
      </c>
      <c r="E621" s="21" t="s">
        <v>2931</v>
      </c>
      <c r="F621" s="17" t="s">
        <v>388</v>
      </c>
      <c r="G621" s="22" t="s">
        <v>3697</v>
      </c>
      <c r="H621" s="23" t="s">
        <v>3698</v>
      </c>
      <c r="I621" s="22" t="s">
        <v>3699</v>
      </c>
      <c r="J621" s="23" t="s">
        <v>3700</v>
      </c>
      <c r="K621" s="24"/>
      <c r="L621" s="25">
        <v>7500</v>
      </c>
      <c r="M621" s="26" t="s">
        <v>3701</v>
      </c>
      <c r="N621" s="27"/>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c r="BA621" s="28"/>
      <c r="BB621" s="28"/>
      <c r="BC621" s="28"/>
      <c r="BD621" s="28"/>
      <c r="BE621" s="28"/>
      <c r="BF621" s="28"/>
      <c r="BG621" s="28"/>
      <c r="BH621" s="28"/>
      <c r="BI621" s="28"/>
      <c r="BJ621" s="28"/>
      <c r="BK621" s="28"/>
      <c r="BL621" s="28"/>
      <c r="BM621" s="28"/>
      <c r="BN621" s="28"/>
      <c r="BO621" s="28"/>
      <c r="BP621" s="28"/>
      <c r="BQ621" s="28"/>
      <c r="BR621" s="28"/>
      <c r="BS621" s="28"/>
      <c r="BT621" s="28"/>
      <c r="BU621" s="28"/>
      <c r="BV621" s="28"/>
      <c r="BW621" s="28"/>
      <c r="BX621" s="28"/>
      <c r="BY621" s="28"/>
      <c r="BZ621" s="28"/>
      <c r="CA621" s="28"/>
      <c r="CB621" s="28"/>
      <c r="CC621" s="28"/>
      <c r="CD621" s="28"/>
      <c r="CE621" s="28"/>
      <c r="CF621" s="28"/>
      <c r="CG621" s="28"/>
      <c r="CH621" s="28"/>
      <c r="CI621" s="28"/>
      <c r="CJ621" s="28"/>
      <c r="CK621" s="28"/>
      <c r="CL621" s="28"/>
      <c r="CM621" s="28"/>
      <c r="CN621" s="28"/>
      <c r="CO621" s="28"/>
      <c r="CP621" s="28"/>
      <c r="CQ621" s="28"/>
      <c r="CR621" s="28"/>
      <c r="CS621" s="28"/>
      <c r="CT621" s="28"/>
      <c r="CU621" s="28"/>
      <c r="CV621" s="28"/>
      <c r="CW621" s="28"/>
      <c r="CX621" s="28"/>
      <c r="CY621" s="28"/>
      <c r="CZ621" s="28"/>
      <c r="DA621" s="28"/>
      <c r="DB621" s="28"/>
      <c r="DC621" s="28"/>
      <c r="DD621" s="28"/>
      <c r="DE621" s="28"/>
      <c r="DF621" s="28"/>
      <c r="DG621" s="28"/>
      <c r="DH621" s="28"/>
      <c r="DI621" s="28"/>
      <c r="DJ621" s="28"/>
      <c r="DK621" s="28"/>
      <c r="DL621" s="28"/>
      <c r="DM621" s="28"/>
      <c r="DN621" s="28"/>
      <c r="DO621" s="28"/>
      <c r="DP621" s="28"/>
      <c r="DQ621" s="28"/>
      <c r="DR621" s="28"/>
      <c r="DS621" s="28"/>
      <c r="DT621" s="28"/>
      <c r="DU621" s="28"/>
      <c r="DV621" s="28"/>
      <c r="DW621" s="28"/>
      <c r="DX621" s="28"/>
      <c r="DY621" s="28"/>
      <c r="DZ621" s="28"/>
      <c r="EA621" s="28"/>
      <c r="EB621" s="28"/>
      <c r="EC621" s="28"/>
      <c r="ED621" s="28"/>
      <c r="EE621" s="28"/>
      <c r="EF621" s="28"/>
      <c r="EG621" s="28"/>
      <c r="EH621" s="28"/>
      <c r="EI621" s="28"/>
      <c r="EJ621" s="28"/>
      <c r="EK621" s="28"/>
      <c r="EL621" s="28"/>
      <c r="EM621" s="28"/>
      <c r="EN621" s="28"/>
      <c r="EO621" s="28"/>
      <c r="EP621" s="28"/>
      <c r="EQ621" s="28"/>
      <c r="ER621" s="28"/>
      <c r="ES621" s="28"/>
      <c r="ET621" s="28"/>
      <c r="EU621" s="28"/>
      <c r="EV621" s="28"/>
      <c r="EW621" s="28"/>
      <c r="EX621" s="28"/>
      <c r="EY621" s="28"/>
      <c r="EZ621" s="28"/>
      <c r="FA621" s="28"/>
      <c r="FB621" s="28"/>
      <c r="FC621" s="28"/>
      <c r="FD621" s="28"/>
      <c r="FE621" s="28"/>
      <c r="FF621" s="28"/>
      <c r="FG621" s="28"/>
      <c r="FH621" s="28"/>
      <c r="FI621" s="28"/>
      <c r="FJ621" s="28"/>
      <c r="FK621" s="28"/>
      <c r="FL621" s="28"/>
      <c r="FM621" s="28"/>
      <c r="FN621" s="28"/>
      <c r="FO621" s="28"/>
      <c r="FP621" s="28"/>
      <c r="FQ621" s="28"/>
      <c r="FR621" s="28"/>
      <c r="FS621" s="28"/>
      <c r="FT621" s="28"/>
      <c r="FU621" s="28"/>
      <c r="FV621" s="28"/>
      <c r="FW621" s="28"/>
      <c r="FX621" s="28"/>
      <c r="FY621" s="28"/>
      <c r="FZ621" s="28"/>
      <c r="GA621" s="28"/>
      <c r="GB621" s="28"/>
      <c r="GC621" s="28"/>
      <c r="GD621" s="28"/>
      <c r="GE621" s="28"/>
      <c r="GF621" s="28"/>
      <c r="GG621" s="28"/>
      <c r="GH621" s="28"/>
      <c r="GI621" s="28"/>
      <c r="GJ621" s="28"/>
      <c r="GK621" s="28"/>
      <c r="GL621" s="28"/>
      <c r="GM621" s="28"/>
      <c r="GN621" s="28"/>
      <c r="GO621" s="28"/>
      <c r="GP621" s="28"/>
      <c r="GQ621" s="28"/>
      <c r="GR621" s="28"/>
      <c r="GS621" s="28"/>
      <c r="GT621" s="28"/>
      <c r="GU621" s="28"/>
      <c r="GV621" s="28"/>
      <c r="GW621" s="28"/>
      <c r="GX621" s="28"/>
      <c r="GY621" s="28"/>
      <c r="GZ621" s="28"/>
      <c r="HA621" s="28"/>
      <c r="HB621" s="28"/>
      <c r="HC621" s="28"/>
      <c r="HD621" s="28"/>
      <c r="HE621" s="28"/>
      <c r="HF621" s="28"/>
      <c r="HG621" s="28"/>
      <c r="HH621" s="28"/>
      <c r="HI621" s="28"/>
      <c r="HJ621" s="28"/>
      <c r="HK621" s="28"/>
      <c r="HL621" s="28"/>
      <c r="HM621" s="28"/>
      <c r="HN621" s="28"/>
      <c r="HO621" s="28"/>
      <c r="HP621" s="28"/>
      <c r="HQ621" s="28"/>
      <c r="HR621" s="28"/>
      <c r="HS621" s="28"/>
      <c r="HT621" s="28"/>
      <c r="HU621" s="28"/>
      <c r="HV621" s="28"/>
      <c r="HW621" s="28"/>
      <c r="HX621" s="28"/>
      <c r="HY621" s="28"/>
      <c r="HZ621" s="28"/>
      <c r="IA621" s="28"/>
      <c r="IB621" s="28"/>
      <c r="IC621" s="28"/>
      <c r="ID621" s="28"/>
      <c r="IE621" s="28"/>
      <c r="IF621" s="28"/>
      <c r="IG621" s="28"/>
      <c r="IH621" s="28"/>
      <c r="II621" s="28"/>
      <c r="IJ621" s="28"/>
      <c r="IK621" s="28"/>
      <c r="IL621" s="28"/>
      <c r="IM621" s="28"/>
    </row>
    <row r="622" spans="1:247" ht="25.5">
      <c r="A622" s="17" t="s">
        <v>3702</v>
      </c>
      <c r="B622" s="18" t="s">
        <v>3696</v>
      </c>
      <c r="C622" s="19" t="s">
        <v>396</v>
      </c>
      <c r="D622" s="20" t="s">
        <v>1755</v>
      </c>
      <c r="E622" s="21" t="s">
        <v>1756</v>
      </c>
      <c r="F622" s="17" t="s">
        <v>388</v>
      </c>
      <c r="G622" s="22" t="s">
        <v>2003</v>
      </c>
      <c r="H622" s="23" t="s">
        <v>1329</v>
      </c>
      <c r="I622" s="22" t="s">
        <v>2320</v>
      </c>
      <c r="J622" s="23" t="s">
        <v>2321</v>
      </c>
      <c r="K622" s="24"/>
      <c r="L622" s="25">
        <v>10289</v>
      </c>
      <c r="M622" s="26" t="s">
        <v>3703</v>
      </c>
      <c r="N622" s="27"/>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c r="CY622" s="28"/>
      <c r="CZ622" s="28"/>
      <c r="DA622" s="28"/>
      <c r="DB622" s="28"/>
      <c r="DC622" s="28"/>
      <c r="DD622" s="28"/>
      <c r="DE622" s="28"/>
      <c r="DF622" s="28"/>
      <c r="DG622" s="28"/>
      <c r="DH622" s="28"/>
      <c r="DI622" s="28"/>
      <c r="DJ622" s="28"/>
      <c r="DK622" s="28"/>
      <c r="DL622" s="28"/>
      <c r="DM622" s="28"/>
      <c r="DN622" s="28"/>
      <c r="DO622" s="28"/>
      <c r="DP622" s="28"/>
      <c r="DQ622" s="28"/>
      <c r="DR622" s="28"/>
      <c r="DS622" s="28"/>
      <c r="DT622" s="28"/>
      <c r="DU622" s="28"/>
      <c r="DV622" s="28"/>
      <c r="DW622" s="28"/>
      <c r="DX622" s="28"/>
      <c r="DY622" s="28"/>
      <c r="DZ622" s="28"/>
      <c r="EA622" s="28"/>
      <c r="EB622" s="28"/>
      <c r="EC622" s="28"/>
      <c r="ED622" s="28"/>
      <c r="EE622" s="28"/>
      <c r="EF622" s="28"/>
      <c r="EG622" s="28"/>
      <c r="EH622" s="28"/>
      <c r="EI622" s="28"/>
      <c r="EJ622" s="28"/>
      <c r="EK622" s="28"/>
      <c r="EL622" s="28"/>
      <c r="EM622" s="28"/>
      <c r="EN622" s="28"/>
      <c r="EO622" s="28"/>
      <c r="EP622" s="28"/>
      <c r="EQ622" s="28"/>
      <c r="ER622" s="28"/>
      <c r="ES622" s="28"/>
      <c r="ET622" s="28"/>
      <c r="EU622" s="28"/>
      <c r="EV622" s="28"/>
      <c r="EW622" s="28"/>
      <c r="EX622" s="28"/>
      <c r="EY622" s="28"/>
      <c r="EZ622" s="28"/>
      <c r="FA622" s="28"/>
      <c r="FB622" s="28"/>
      <c r="FC622" s="28"/>
      <c r="FD622" s="28"/>
      <c r="FE622" s="28"/>
      <c r="FF622" s="28"/>
      <c r="FG622" s="28"/>
      <c r="FH622" s="28"/>
      <c r="FI622" s="28"/>
      <c r="FJ622" s="28"/>
      <c r="FK622" s="28"/>
      <c r="FL622" s="28"/>
      <c r="FM622" s="28"/>
      <c r="FN622" s="28"/>
      <c r="FO622" s="28"/>
      <c r="FP622" s="28"/>
      <c r="FQ622" s="28"/>
      <c r="FR622" s="28"/>
      <c r="FS622" s="28"/>
      <c r="FT622" s="28"/>
      <c r="FU622" s="28"/>
      <c r="FV622" s="28"/>
      <c r="FW622" s="28"/>
      <c r="FX622" s="28"/>
      <c r="FY622" s="28"/>
      <c r="FZ622" s="28"/>
      <c r="GA622" s="28"/>
      <c r="GB622" s="28"/>
      <c r="GC622" s="28"/>
      <c r="GD622" s="28"/>
      <c r="GE622" s="28"/>
      <c r="GF622" s="28"/>
      <c r="GG622" s="28"/>
      <c r="GH622" s="28"/>
      <c r="GI622" s="28"/>
      <c r="GJ622" s="28"/>
      <c r="GK622" s="28"/>
      <c r="GL622" s="28"/>
      <c r="GM622" s="28"/>
      <c r="GN622" s="28"/>
      <c r="GO622" s="28"/>
      <c r="GP622" s="28"/>
      <c r="GQ622" s="28"/>
      <c r="GR622" s="28"/>
      <c r="GS622" s="28"/>
      <c r="GT622" s="28"/>
      <c r="GU622" s="28"/>
      <c r="GV622" s="28"/>
      <c r="GW622" s="28"/>
      <c r="GX622" s="28"/>
      <c r="GY622" s="28"/>
      <c r="GZ622" s="28"/>
      <c r="HA622" s="28"/>
      <c r="HB622" s="28"/>
      <c r="HC622" s="28"/>
      <c r="HD622" s="28"/>
      <c r="HE622" s="28"/>
      <c r="HF622" s="28"/>
      <c r="HG622" s="28"/>
      <c r="HH622" s="28"/>
      <c r="HI622" s="28"/>
      <c r="HJ622" s="28"/>
      <c r="HK622" s="28"/>
      <c r="HL622" s="28"/>
      <c r="HM622" s="28"/>
      <c r="HN622" s="28"/>
      <c r="HO622" s="28"/>
      <c r="HP622" s="28"/>
      <c r="HQ622" s="28"/>
      <c r="HR622" s="28"/>
      <c r="HS622" s="28"/>
      <c r="HT622" s="28"/>
      <c r="HU622" s="28"/>
      <c r="HV622" s="28"/>
      <c r="HW622" s="28"/>
      <c r="HX622" s="28"/>
      <c r="HY622" s="28"/>
      <c r="HZ622" s="28"/>
      <c r="IA622" s="28"/>
      <c r="IB622" s="28"/>
      <c r="IC622" s="28"/>
      <c r="ID622" s="28"/>
      <c r="IE622" s="28"/>
      <c r="IF622" s="28"/>
      <c r="IG622" s="28"/>
      <c r="IH622" s="28"/>
      <c r="II622" s="28"/>
      <c r="IJ622" s="28"/>
      <c r="IK622" s="28"/>
      <c r="IL622" s="28"/>
      <c r="IM622" s="28"/>
    </row>
    <row r="623" spans="1:247" ht="25.5">
      <c r="A623" s="17" t="s">
        <v>3704</v>
      </c>
      <c r="B623" s="18" t="s">
        <v>3696</v>
      </c>
      <c r="C623" s="19" t="s">
        <v>396</v>
      </c>
      <c r="D623" s="20" t="s">
        <v>2213</v>
      </c>
      <c r="E623" s="21" t="s">
        <v>2214</v>
      </c>
      <c r="F623" s="17" t="s">
        <v>388</v>
      </c>
      <c r="G623" s="22" t="s">
        <v>3705</v>
      </c>
      <c r="H623" s="23" t="s">
        <v>1130</v>
      </c>
      <c r="I623" s="22" t="s">
        <v>1928</v>
      </c>
      <c r="J623" s="23" t="s">
        <v>3706</v>
      </c>
      <c r="K623" s="24">
        <v>64</v>
      </c>
      <c r="L623" s="25">
        <v>8624</v>
      </c>
      <c r="M623" s="26" t="s">
        <v>3707</v>
      </c>
      <c r="N623" s="27"/>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c r="CY623" s="28"/>
      <c r="CZ623" s="28"/>
      <c r="DA623" s="28"/>
      <c r="DB623" s="28"/>
      <c r="DC623" s="28"/>
      <c r="DD623" s="28"/>
      <c r="DE623" s="28"/>
      <c r="DF623" s="28"/>
      <c r="DG623" s="28"/>
      <c r="DH623" s="28"/>
      <c r="DI623" s="28"/>
      <c r="DJ623" s="28"/>
      <c r="DK623" s="28"/>
      <c r="DL623" s="28"/>
      <c r="DM623" s="28"/>
      <c r="DN623" s="28"/>
      <c r="DO623" s="28"/>
      <c r="DP623" s="28"/>
      <c r="DQ623" s="28"/>
      <c r="DR623" s="28"/>
      <c r="DS623" s="28"/>
      <c r="DT623" s="28"/>
      <c r="DU623" s="28"/>
      <c r="DV623" s="28"/>
      <c r="DW623" s="28"/>
      <c r="DX623" s="28"/>
      <c r="DY623" s="28"/>
      <c r="DZ623" s="28"/>
      <c r="EA623" s="28"/>
      <c r="EB623" s="28"/>
      <c r="EC623" s="28"/>
      <c r="ED623" s="28"/>
      <c r="EE623" s="28"/>
      <c r="EF623" s="28"/>
      <c r="EG623" s="28"/>
      <c r="EH623" s="28"/>
      <c r="EI623" s="28"/>
      <c r="EJ623" s="28"/>
      <c r="EK623" s="28"/>
      <c r="EL623" s="28"/>
      <c r="EM623" s="28"/>
      <c r="EN623" s="28"/>
      <c r="EO623" s="28"/>
      <c r="EP623" s="28"/>
      <c r="EQ623" s="28"/>
      <c r="ER623" s="28"/>
      <c r="ES623" s="28"/>
      <c r="ET623" s="28"/>
      <c r="EU623" s="28"/>
      <c r="EV623" s="28"/>
      <c r="EW623" s="28"/>
      <c r="EX623" s="28"/>
      <c r="EY623" s="28"/>
      <c r="EZ623" s="28"/>
      <c r="FA623" s="28"/>
      <c r="FB623" s="28"/>
      <c r="FC623" s="28"/>
      <c r="FD623" s="28"/>
      <c r="FE623" s="28"/>
      <c r="FF623" s="28"/>
      <c r="FG623" s="28"/>
      <c r="FH623" s="28"/>
      <c r="FI623" s="28"/>
      <c r="FJ623" s="28"/>
      <c r="FK623" s="28"/>
      <c r="FL623" s="28"/>
      <c r="FM623" s="28"/>
      <c r="FN623" s="28"/>
      <c r="FO623" s="28"/>
      <c r="FP623" s="28"/>
      <c r="FQ623" s="28"/>
      <c r="FR623" s="28"/>
      <c r="FS623" s="28"/>
      <c r="FT623" s="28"/>
      <c r="FU623" s="28"/>
      <c r="FV623" s="28"/>
      <c r="FW623" s="28"/>
      <c r="FX623" s="28"/>
      <c r="FY623" s="28"/>
      <c r="FZ623" s="28"/>
      <c r="GA623" s="28"/>
      <c r="GB623" s="28"/>
      <c r="GC623" s="28"/>
      <c r="GD623" s="28"/>
      <c r="GE623" s="28"/>
      <c r="GF623" s="28"/>
      <c r="GG623" s="28"/>
      <c r="GH623" s="28"/>
      <c r="GI623" s="28"/>
      <c r="GJ623" s="28"/>
      <c r="GK623" s="28"/>
      <c r="GL623" s="28"/>
      <c r="GM623" s="28"/>
      <c r="GN623" s="28"/>
      <c r="GO623" s="28"/>
      <c r="GP623" s="28"/>
      <c r="GQ623" s="28"/>
      <c r="GR623" s="28"/>
      <c r="GS623" s="28"/>
      <c r="GT623" s="28"/>
      <c r="GU623" s="28"/>
      <c r="GV623" s="28"/>
      <c r="GW623" s="28"/>
      <c r="GX623" s="28"/>
      <c r="GY623" s="28"/>
      <c r="GZ623" s="28"/>
      <c r="HA623" s="28"/>
      <c r="HB623" s="28"/>
      <c r="HC623" s="28"/>
      <c r="HD623" s="28"/>
      <c r="HE623" s="28"/>
      <c r="HF623" s="28"/>
      <c r="HG623" s="28"/>
      <c r="HH623" s="28"/>
      <c r="HI623" s="28"/>
      <c r="HJ623" s="28"/>
      <c r="HK623" s="28"/>
      <c r="HL623" s="28"/>
      <c r="HM623" s="28"/>
      <c r="HN623" s="28"/>
      <c r="HO623" s="28"/>
      <c r="HP623" s="28"/>
      <c r="HQ623" s="28"/>
      <c r="HR623" s="28"/>
      <c r="HS623" s="28"/>
      <c r="HT623" s="28"/>
      <c r="HU623" s="28"/>
      <c r="HV623" s="28"/>
      <c r="HW623" s="28"/>
      <c r="HX623" s="28"/>
      <c r="HY623" s="28"/>
      <c r="HZ623" s="28"/>
      <c r="IA623" s="28"/>
      <c r="IB623" s="28"/>
      <c r="IC623" s="28"/>
      <c r="ID623" s="28"/>
      <c r="IE623" s="28"/>
      <c r="IF623" s="28"/>
      <c r="IG623" s="28"/>
      <c r="IH623" s="28"/>
      <c r="II623" s="28"/>
      <c r="IJ623" s="28"/>
      <c r="IK623" s="28"/>
      <c r="IL623" s="28"/>
      <c r="IM623" s="28"/>
    </row>
    <row r="624" spans="1:247" ht="25.5">
      <c r="A624" s="17" t="s">
        <v>3708</v>
      </c>
      <c r="B624" s="18" t="s">
        <v>3709</v>
      </c>
      <c r="C624" s="19" t="s">
        <v>396</v>
      </c>
      <c r="D624" s="20" t="s">
        <v>3332</v>
      </c>
      <c r="E624" s="21" t="s">
        <v>3333</v>
      </c>
      <c r="F624" s="17" t="s">
        <v>388</v>
      </c>
      <c r="G624" s="22" t="s">
        <v>862</v>
      </c>
      <c r="H624" s="23" t="s">
        <v>861</v>
      </c>
      <c r="I624" s="22" t="s">
        <v>3710</v>
      </c>
      <c r="J624" s="23" t="s">
        <v>3711</v>
      </c>
      <c r="K624" s="24"/>
      <c r="L624" s="25">
        <v>0</v>
      </c>
      <c r="M624" s="26" t="s">
        <v>3712</v>
      </c>
      <c r="N624" s="27"/>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c r="CY624" s="28"/>
      <c r="CZ624" s="28"/>
      <c r="DA624" s="28"/>
      <c r="DB624" s="28"/>
      <c r="DC624" s="28"/>
      <c r="DD624" s="28"/>
      <c r="DE624" s="28"/>
      <c r="DF624" s="28"/>
      <c r="DG624" s="28"/>
      <c r="DH624" s="28"/>
      <c r="DI624" s="28"/>
      <c r="DJ624" s="28"/>
      <c r="DK624" s="28"/>
      <c r="DL624" s="28"/>
      <c r="DM624" s="28"/>
      <c r="DN624" s="28"/>
      <c r="DO624" s="28"/>
      <c r="DP624" s="28"/>
      <c r="DQ624" s="28"/>
      <c r="DR624" s="28"/>
      <c r="DS624" s="28"/>
      <c r="DT624" s="28"/>
      <c r="DU624" s="28"/>
      <c r="DV624" s="28"/>
      <c r="DW624" s="28"/>
      <c r="DX624" s="28"/>
      <c r="DY624" s="28"/>
      <c r="DZ624" s="28"/>
      <c r="EA624" s="28"/>
      <c r="EB624" s="28"/>
      <c r="EC624" s="28"/>
      <c r="ED624" s="28"/>
      <c r="EE624" s="28"/>
      <c r="EF624" s="28"/>
      <c r="EG624" s="28"/>
      <c r="EH624" s="28"/>
      <c r="EI624" s="28"/>
      <c r="EJ624" s="28"/>
      <c r="EK624" s="28"/>
      <c r="EL624" s="28"/>
      <c r="EM624" s="28"/>
      <c r="EN624" s="28"/>
      <c r="EO624" s="28"/>
      <c r="EP624" s="28"/>
      <c r="EQ624" s="28"/>
      <c r="ER624" s="28"/>
      <c r="ES624" s="28"/>
      <c r="ET624" s="28"/>
      <c r="EU624" s="28"/>
      <c r="EV624" s="28"/>
      <c r="EW624" s="28"/>
      <c r="EX624" s="28"/>
      <c r="EY624" s="28"/>
      <c r="EZ624" s="28"/>
      <c r="FA624" s="28"/>
      <c r="FB624" s="28"/>
      <c r="FC624" s="28"/>
      <c r="FD624" s="28"/>
      <c r="FE624" s="28"/>
      <c r="FF624" s="28"/>
      <c r="FG624" s="28"/>
      <c r="FH624" s="28"/>
      <c r="FI624" s="28"/>
      <c r="FJ624" s="28"/>
      <c r="FK624" s="28"/>
      <c r="FL624" s="28"/>
      <c r="FM624" s="28"/>
      <c r="FN624" s="28"/>
      <c r="FO624" s="28"/>
      <c r="FP624" s="28"/>
      <c r="FQ624" s="28"/>
      <c r="FR624" s="28"/>
      <c r="FS624" s="28"/>
      <c r="FT624" s="28"/>
      <c r="FU624" s="28"/>
      <c r="FV624" s="28"/>
      <c r="FW624" s="28"/>
      <c r="FX624" s="28"/>
      <c r="FY624" s="28"/>
      <c r="FZ624" s="28"/>
      <c r="GA624" s="28"/>
      <c r="GB624" s="28"/>
      <c r="GC624" s="28"/>
      <c r="GD624" s="28"/>
      <c r="GE624" s="28"/>
      <c r="GF624" s="28"/>
      <c r="GG624" s="28"/>
      <c r="GH624" s="28"/>
      <c r="GI624" s="28"/>
      <c r="GJ624" s="28"/>
      <c r="GK624" s="28"/>
      <c r="GL624" s="28"/>
      <c r="GM624" s="28"/>
      <c r="GN624" s="28"/>
      <c r="GO624" s="28"/>
      <c r="GP624" s="28"/>
      <c r="GQ624" s="28"/>
      <c r="GR624" s="28"/>
      <c r="GS624" s="28"/>
      <c r="GT624" s="28"/>
      <c r="GU624" s="28"/>
      <c r="GV624" s="28"/>
      <c r="GW624" s="28"/>
      <c r="GX624" s="28"/>
      <c r="GY624" s="28"/>
      <c r="GZ624" s="28"/>
      <c r="HA624" s="28"/>
      <c r="HB624" s="28"/>
      <c r="HC624" s="28"/>
      <c r="HD624" s="28"/>
      <c r="HE624" s="28"/>
      <c r="HF624" s="28"/>
      <c r="HG624" s="28"/>
      <c r="HH624" s="28"/>
      <c r="HI624" s="28"/>
      <c r="HJ624" s="28"/>
      <c r="HK624" s="28"/>
      <c r="HL624" s="28"/>
      <c r="HM624" s="28"/>
      <c r="HN624" s="28"/>
      <c r="HO624" s="28"/>
      <c r="HP624" s="28"/>
      <c r="HQ624" s="28"/>
      <c r="HR624" s="28"/>
      <c r="HS624" s="28"/>
      <c r="HT624" s="28"/>
      <c r="HU624" s="28"/>
      <c r="HV624" s="28"/>
      <c r="HW624" s="28"/>
      <c r="HX624" s="28"/>
      <c r="HY624" s="28"/>
      <c r="HZ624" s="28"/>
      <c r="IA624" s="28"/>
      <c r="IB624" s="28"/>
      <c r="IC624" s="28"/>
      <c r="ID624" s="28"/>
      <c r="IE624" s="28"/>
      <c r="IF624" s="28"/>
      <c r="IG624" s="28"/>
      <c r="IH624" s="28"/>
      <c r="II624" s="28"/>
      <c r="IJ624" s="28"/>
      <c r="IK624" s="28"/>
      <c r="IL624" s="28"/>
      <c r="IM624" s="28"/>
    </row>
    <row r="625" spans="1:247" ht="25.5">
      <c r="A625" s="17" t="s">
        <v>3713</v>
      </c>
      <c r="B625" s="18" t="s">
        <v>3714</v>
      </c>
      <c r="C625" s="19" t="s">
        <v>396</v>
      </c>
      <c r="D625" s="20" t="s">
        <v>1354</v>
      </c>
      <c r="E625" s="21" t="s">
        <v>1355</v>
      </c>
      <c r="F625" s="17" t="s">
        <v>388</v>
      </c>
      <c r="G625" s="22" t="s">
        <v>2003</v>
      </c>
      <c r="H625" s="23" t="s">
        <v>1329</v>
      </c>
      <c r="I625" s="22" t="s">
        <v>2351</v>
      </c>
      <c r="J625" s="23" t="s">
        <v>3715</v>
      </c>
      <c r="K625" s="24"/>
      <c r="L625" s="25">
        <v>5700</v>
      </c>
      <c r="M625" s="26" t="s">
        <v>3716</v>
      </c>
      <c r="N625" s="27"/>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c r="DJ625" s="28"/>
      <c r="DK625" s="28"/>
      <c r="DL625" s="28"/>
      <c r="DM625" s="28"/>
      <c r="DN625" s="28"/>
      <c r="DO625" s="28"/>
      <c r="DP625" s="28"/>
      <c r="DQ625" s="28"/>
      <c r="DR625" s="28"/>
      <c r="DS625" s="28"/>
      <c r="DT625" s="28"/>
      <c r="DU625" s="28"/>
      <c r="DV625" s="28"/>
      <c r="DW625" s="28"/>
      <c r="DX625" s="28"/>
      <c r="DY625" s="28"/>
      <c r="DZ625" s="28"/>
      <c r="EA625" s="28"/>
      <c r="EB625" s="28"/>
      <c r="EC625" s="28"/>
      <c r="ED625" s="28"/>
      <c r="EE625" s="28"/>
      <c r="EF625" s="28"/>
      <c r="EG625" s="28"/>
      <c r="EH625" s="28"/>
      <c r="EI625" s="28"/>
      <c r="EJ625" s="28"/>
      <c r="EK625" s="28"/>
      <c r="EL625" s="28"/>
      <c r="EM625" s="28"/>
      <c r="EN625" s="28"/>
      <c r="EO625" s="28"/>
      <c r="EP625" s="28"/>
      <c r="EQ625" s="28"/>
      <c r="ER625" s="28"/>
      <c r="ES625" s="28"/>
      <c r="ET625" s="28"/>
      <c r="EU625" s="28"/>
      <c r="EV625" s="28"/>
      <c r="EW625" s="28"/>
      <c r="EX625" s="28"/>
      <c r="EY625" s="28"/>
      <c r="EZ625" s="28"/>
      <c r="FA625" s="28"/>
      <c r="FB625" s="28"/>
      <c r="FC625" s="28"/>
      <c r="FD625" s="28"/>
      <c r="FE625" s="28"/>
      <c r="FF625" s="28"/>
      <c r="FG625" s="28"/>
      <c r="FH625" s="28"/>
      <c r="FI625" s="28"/>
      <c r="FJ625" s="28"/>
      <c r="FK625" s="28"/>
      <c r="FL625" s="28"/>
      <c r="FM625" s="28"/>
      <c r="FN625" s="28"/>
      <c r="FO625" s="28"/>
      <c r="FP625" s="28"/>
      <c r="FQ625" s="28"/>
      <c r="FR625" s="28"/>
      <c r="FS625" s="28"/>
      <c r="FT625" s="28"/>
      <c r="FU625" s="28"/>
      <c r="FV625" s="28"/>
      <c r="FW625" s="28"/>
      <c r="FX625" s="28"/>
      <c r="FY625" s="28"/>
      <c r="FZ625" s="28"/>
      <c r="GA625" s="28"/>
      <c r="GB625" s="28"/>
      <c r="GC625" s="28"/>
      <c r="GD625" s="28"/>
      <c r="GE625" s="28"/>
      <c r="GF625" s="28"/>
      <c r="GG625" s="28"/>
      <c r="GH625" s="28"/>
      <c r="GI625" s="28"/>
      <c r="GJ625" s="28"/>
      <c r="GK625" s="28"/>
      <c r="GL625" s="28"/>
      <c r="GM625" s="28"/>
      <c r="GN625" s="28"/>
      <c r="GO625" s="28"/>
      <c r="GP625" s="28"/>
      <c r="GQ625" s="28"/>
      <c r="GR625" s="28"/>
      <c r="GS625" s="28"/>
      <c r="GT625" s="28"/>
      <c r="GU625" s="28"/>
      <c r="GV625" s="28"/>
      <c r="GW625" s="28"/>
      <c r="GX625" s="28"/>
      <c r="GY625" s="28"/>
      <c r="GZ625" s="28"/>
      <c r="HA625" s="28"/>
      <c r="HB625" s="28"/>
      <c r="HC625" s="28"/>
      <c r="HD625" s="28"/>
      <c r="HE625" s="28"/>
      <c r="HF625" s="28"/>
      <c r="HG625" s="28"/>
      <c r="HH625" s="28"/>
      <c r="HI625" s="28"/>
      <c r="HJ625" s="28"/>
      <c r="HK625" s="28"/>
      <c r="HL625" s="28"/>
      <c r="HM625" s="28"/>
      <c r="HN625" s="28"/>
      <c r="HO625" s="28"/>
      <c r="HP625" s="28"/>
      <c r="HQ625" s="28"/>
      <c r="HR625" s="28"/>
      <c r="HS625" s="28"/>
      <c r="HT625" s="28"/>
      <c r="HU625" s="28"/>
      <c r="HV625" s="28"/>
      <c r="HW625" s="28"/>
      <c r="HX625" s="28"/>
      <c r="HY625" s="28"/>
      <c r="HZ625" s="28"/>
      <c r="IA625" s="28"/>
      <c r="IB625" s="28"/>
      <c r="IC625" s="28"/>
      <c r="ID625" s="28"/>
      <c r="IE625" s="28"/>
      <c r="IF625" s="28"/>
      <c r="IG625" s="28"/>
      <c r="IH625" s="28"/>
      <c r="II625" s="28"/>
      <c r="IJ625" s="28"/>
      <c r="IK625" s="28"/>
      <c r="IL625" s="28"/>
      <c r="IM625" s="28"/>
    </row>
    <row r="626" spans="1:247" ht="25.5">
      <c r="A626" s="17" t="s">
        <v>409</v>
      </c>
      <c r="B626" s="18" t="s">
        <v>3717</v>
      </c>
      <c r="C626" s="19" t="s">
        <v>396</v>
      </c>
      <c r="D626" s="20" t="s">
        <v>3718</v>
      </c>
      <c r="E626" s="21" t="s">
        <v>632</v>
      </c>
      <c r="F626" s="17" t="s">
        <v>368</v>
      </c>
      <c r="G626" s="22" t="s">
        <v>441</v>
      </c>
      <c r="H626" s="23" t="s">
        <v>442</v>
      </c>
      <c r="I626" s="22" t="s">
        <v>441</v>
      </c>
      <c r="J626" s="23" t="s">
        <v>3719</v>
      </c>
      <c r="K626" s="24"/>
      <c r="L626" s="25">
        <v>27040</v>
      </c>
      <c r="M626" s="26"/>
      <c r="N626" s="27" t="s">
        <v>3720</v>
      </c>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c r="DX626" s="28"/>
      <c r="DY626" s="28"/>
      <c r="DZ626" s="28"/>
      <c r="EA626" s="28"/>
      <c r="EB626" s="28"/>
      <c r="EC626" s="28"/>
      <c r="ED626" s="28"/>
      <c r="EE626" s="28"/>
      <c r="EF626" s="28"/>
      <c r="EG626" s="28"/>
      <c r="EH626" s="28"/>
      <c r="EI626" s="28"/>
      <c r="EJ626" s="28"/>
      <c r="EK626" s="28"/>
      <c r="EL626" s="28"/>
      <c r="EM626" s="28"/>
      <c r="EN626" s="28"/>
      <c r="EO626" s="28"/>
      <c r="EP626" s="28"/>
      <c r="EQ626" s="28"/>
      <c r="ER626" s="28"/>
      <c r="ES626" s="28"/>
      <c r="ET626" s="28"/>
      <c r="EU626" s="28"/>
      <c r="EV626" s="28"/>
      <c r="EW626" s="28"/>
      <c r="EX626" s="28"/>
      <c r="EY626" s="28"/>
      <c r="EZ626" s="28"/>
      <c r="FA626" s="28"/>
      <c r="FB626" s="28"/>
      <c r="FC626" s="28"/>
      <c r="FD626" s="28"/>
      <c r="FE626" s="28"/>
      <c r="FF626" s="28"/>
      <c r="FG626" s="28"/>
      <c r="FH626" s="28"/>
      <c r="FI626" s="28"/>
      <c r="FJ626" s="28"/>
      <c r="FK626" s="28"/>
      <c r="FL626" s="28"/>
      <c r="FM626" s="28"/>
      <c r="FN626" s="28"/>
      <c r="FO626" s="28"/>
      <c r="FP626" s="28"/>
      <c r="FQ626" s="28"/>
      <c r="FR626" s="28"/>
      <c r="FS626" s="28"/>
      <c r="FT626" s="28"/>
      <c r="FU626" s="28"/>
      <c r="FV626" s="28"/>
      <c r="FW626" s="28"/>
      <c r="FX626" s="28"/>
      <c r="FY626" s="28"/>
      <c r="FZ626" s="28"/>
      <c r="GA626" s="28"/>
      <c r="GB626" s="28"/>
      <c r="GC626" s="28"/>
      <c r="GD626" s="28"/>
      <c r="GE626" s="28"/>
      <c r="GF626" s="28"/>
      <c r="GG626" s="28"/>
      <c r="GH626" s="28"/>
      <c r="GI626" s="28"/>
      <c r="GJ626" s="28"/>
      <c r="GK626" s="28"/>
      <c r="GL626" s="28"/>
      <c r="GM626" s="28"/>
      <c r="GN626" s="28"/>
      <c r="GO626" s="28"/>
      <c r="GP626" s="28"/>
      <c r="GQ626" s="28"/>
      <c r="GR626" s="28"/>
      <c r="GS626" s="28"/>
      <c r="GT626" s="28"/>
      <c r="GU626" s="28"/>
      <c r="GV626" s="28"/>
      <c r="GW626" s="28"/>
      <c r="GX626" s="28"/>
      <c r="GY626" s="28"/>
      <c r="GZ626" s="28"/>
      <c r="HA626" s="28"/>
      <c r="HB626" s="28"/>
      <c r="HC626" s="28"/>
      <c r="HD626" s="28"/>
      <c r="HE626" s="28"/>
      <c r="HF626" s="28"/>
      <c r="HG626" s="28"/>
      <c r="HH626" s="28"/>
      <c r="HI626" s="28"/>
      <c r="HJ626" s="28"/>
      <c r="HK626" s="28"/>
      <c r="HL626" s="28"/>
      <c r="HM626" s="28"/>
      <c r="HN626" s="28"/>
      <c r="HO626" s="28"/>
      <c r="HP626" s="28"/>
      <c r="HQ626" s="28"/>
      <c r="HR626" s="28"/>
      <c r="HS626" s="28"/>
      <c r="HT626" s="28"/>
      <c r="HU626" s="28"/>
      <c r="HV626" s="28"/>
      <c r="HW626" s="28"/>
      <c r="HX626" s="28"/>
      <c r="HY626" s="28"/>
      <c r="HZ626" s="28"/>
      <c r="IA626" s="28"/>
      <c r="IB626" s="28"/>
      <c r="IC626" s="28"/>
      <c r="ID626" s="28"/>
      <c r="IE626" s="28"/>
      <c r="IF626" s="28"/>
      <c r="IG626" s="28"/>
      <c r="IH626" s="28"/>
      <c r="II626" s="28"/>
      <c r="IJ626" s="28"/>
      <c r="IK626" s="28"/>
      <c r="IL626" s="28"/>
      <c r="IM626" s="28"/>
    </row>
    <row r="627" spans="1:247" ht="25.5">
      <c r="A627" s="17" t="s">
        <v>3721</v>
      </c>
      <c r="B627" s="18" t="s">
        <v>3722</v>
      </c>
      <c r="C627" s="19" t="s">
        <v>396</v>
      </c>
      <c r="D627" s="20" t="s">
        <v>3723</v>
      </c>
      <c r="E627" s="21" t="s">
        <v>3724</v>
      </c>
      <c r="F627" s="17" t="s">
        <v>388</v>
      </c>
      <c r="G627" s="22" t="s">
        <v>654</v>
      </c>
      <c r="H627" s="23" t="s">
        <v>1454</v>
      </c>
      <c r="I627" s="22" t="s">
        <v>1459</v>
      </c>
      <c r="J627" s="23" t="s">
        <v>1460</v>
      </c>
      <c r="K627" s="24" t="s">
        <v>3725</v>
      </c>
      <c r="L627" s="25">
        <v>15175.8</v>
      </c>
      <c r="M627" s="26" t="s">
        <v>3726</v>
      </c>
      <c r="N627" s="27"/>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c r="CY627" s="28"/>
      <c r="CZ627" s="28"/>
      <c r="DA627" s="28"/>
      <c r="DB627" s="28"/>
      <c r="DC627" s="28"/>
      <c r="DD627" s="28"/>
      <c r="DE627" s="28"/>
      <c r="DF627" s="28"/>
      <c r="DG627" s="28"/>
      <c r="DH627" s="28"/>
      <c r="DI627" s="28"/>
      <c r="DJ627" s="28"/>
      <c r="DK627" s="28"/>
      <c r="DL627" s="28"/>
      <c r="DM627" s="28"/>
      <c r="DN627" s="28"/>
      <c r="DO627" s="28"/>
      <c r="DP627" s="28"/>
      <c r="DQ627" s="28"/>
      <c r="DR627" s="28"/>
      <c r="DS627" s="28"/>
      <c r="DT627" s="28"/>
      <c r="DU627" s="28"/>
      <c r="DV627" s="28"/>
      <c r="DW627" s="28"/>
      <c r="DX627" s="28"/>
      <c r="DY627" s="28"/>
      <c r="DZ627" s="28"/>
      <c r="EA627" s="28"/>
      <c r="EB627" s="28"/>
      <c r="EC627" s="28"/>
      <c r="ED627" s="28"/>
      <c r="EE627" s="28"/>
      <c r="EF627" s="28"/>
      <c r="EG627" s="28"/>
      <c r="EH627" s="28"/>
      <c r="EI627" s="28"/>
      <c r="EJ627" s="28"/>
      <c r="EK627" s="28"/>
      <c r="EL627" s="28"/>
      <c r="EM627" s="28"/>
      <c r="EN627" s="28"/>
      <c r="EO627" s="28"/>
      <c r="EP627" s="28"/>
      <c r="EQ627" s="28"/>
      <c r="ER627" s="28"/>
      <c r="ES627" s="28"/>
      <c r="ET627" s="28"/>
      <c r="EU627" s="28"/>
      <c r="EV627" s="28"/>
      <c r="EW627" s="28"/>
      <c r="EX627" s="28"/>
      <c r="EY627" s="28"/>
      <c r="EZ627" s="28"/>
      <c r="FA627" s="28"/>
      <c r="FB627" s="28"/>
      <c r="FC627" s="28"/>
      <c r="FD627" s="28"/>
      <c r="FE627" s="28"/>
      <c r="FF627" s="28"/>
      <c r="FG627" s="28"/>
      <c r="FH627" s="28"/>
      <c r="FI627" s="28"/>
      <c r="FJ627" s="28"/>
      <c r="FK627" s="28"/>
      <c r="FL627" s="28"/>
      <c r="FM627" s="28"/>
      <c r="FN627" s="28"/>
      <c r="FO627" s="28"/>
      <c r="FP627" s="28"/>
      <c r="FQ627" s="28"/>
      <c r="FR627" s="28"/>
      <c r="FS627" s="28"/>
      <c r="FT627" s="28"/>
      <c r="FU627" s="28"/>
      <c r="FV627" s="28"/>
      <c r="FW627" s="28"/>
      <c r="FX627" s="28"/>
      <c r="FY627" s="28"/>
      <c r="FZ627" s="28"/>
      <c r="GA627" s="28"/>
      <c r="GB627" s="28"/>
      <c r="GC627" s="28"/>
      <c r="GD627" s="28"/>
      <c r="GE627" s="28"/>
      <c r="GF627" s="28"/>
      <c r="GG627" s="28"/>
      <c r="GH627" s="28"/>
      <c r="GI627" s="28"/>
      <c r="GJ627" s="28"/>
      <c r="GK627" s="28"/>
      <c r="GL627" s="28"/>
      <c r="GM627" s="28"/>
      <c r="GN627" s="28"/>
      <c r="GO627" s="28"/>
      <c r="GP627" s="28"/>
      <c r="GQ627" s="28"/>
      <c r="GR627" s="28"/>
      <c r="GS627" s="28"/>
      <c r="GT627" s="28"/>
      <c r="GU627" s="28"/>
      <c r="GV627" s="28"/>
      <c r="GW627" s="28"/>
      <c r="GX627" s="28"/>
      <c r="GY627" s="28"/>
      <c r="GZ627" s="28"/>
      <c r="HA627" s="28"/>
      <c r="HB627" s="28"/>
      <c r="HC627" s="28"/>
      <c r="HD627" s="28"/>
      <c r="HE627" s="28"/>
      <c r="HF627" s="28"/>
      <c r="HG627" s="28"/>
      <c r="HH627" s="28"/>
      <c r="HI627" s="28"/>
      <c r="HJ627" s="28"/>
      <c r="HK627" s="28"/>
      <c r="HL627" s="28"/>
      <c r="HM627" s="28"/>
      <c r="HN627" s="28"/>
      <c r="HO627" s="28"/>
      <c r="HP627" s="28"/>
      <c r="HQ627" s="28"/>
      <c r="HR627" s="28"/>
      <c r="HS627" s="28"/>
      <c r="HT627" s="28"/>
      <c r="HU627" s="28"/>
      <c r="HV627" s="28"/>
      <c r="HW627" s="28"/>
      <c r="HX627" s="28"/>
      <c r="HY627" s="28"/>
      <c r="HZ627" s="28"/>
      <c r="IA627" s="28"/>
      <c r="IB627" s="28"/>
      <c r="IC627" s="28"/>
      <c r="ID627" s="28"/>
      <c r="IE627" s="28"/>
      <c r="IF627" s="28"/>
      <c r="IG627" s="28"/>
      <c r="IH627" s="28"/>
      <c r="II627" s="28"/>
      <c r="IJ627" s="28"/>
      <c r="IK627" s="28"/>
      <c r="IL627" s="28"/>
      <c r="IM627" s="28"/>
    </row>
    <row r="628" spans="1:247" ht="38.25">
      <c r="A628" s="17" t="s">
        <v>3727</v>
      </c>
      <c r="B628" s="18" t="s">
        <v>3722</v>
      </c>
      <c r="C628" s="19" t="s">
        <v>396</v>
      </c>
      <c r="D628" s="20" t="s">
        <v>2094</v>
      </c>
      <c r="E628" s="21" t="s">
        <v>2095</v>
      </c>
      <c r="F628" s="17" t="s">
        <v>369</v>
      </c>
      <c r="G628" s="22" t="s">
        <v>3635</v>
      </c>
      <c r="H628" s="23" t="s">
        <v>1201</v>
      </c>
      <c r="I628" s="22" t="s">
        <v>3728</v>
      </c>
      <c r="J628" s="23" t="s">
        <v>3729</v>
      </c>
      <c r="K628" s="24"/>
      <c r="L628" s="25">
        <v>16900</v>
      </c>
      <c r="M628" s="26" t="s">
        <v>3730</v>
      </c>
      <c r="N628" s="27"/>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c r="BA628" s="28"/>
      <c r="BB628" s="28"/>
      <c r="BC628" s="28"/>
      <c r="BD628" s="28"/>
      <c r="BE628" s="28"/>
      <c r="BF628" s="28"/>
      <c r="BG628" s="28"/>
      <c r="BH628" s="28"/>
      <c r="BI628" s="28"/>
      <c r="BJ628" s="28"/>
      <c r="BK628" s="28"/>
      <c r="BL628" s="28"/>
      <c r="BM628" s="28"/>
      <c r="BN628" s="28"/>
      <c r="BO628" s="28"/>
      <c r="BP628" s="28"/>
      <c r="BQ628" s="28"/>
      <c r="BR628" s="28"/>
      <c r="BS628" s="28"/>
      <c r="BT628" s="28"/>
      <c r="BU628" s="28"/>
      <c r="BV628" s="28"/>
      <c r="BW628" s="28"/>
      <c r="BX628" s="28"/>
      <c r="BY628" s="28"/>
      <c r="BZ628" s="28"/>
      <c r="CA628" s="28"/>
      <c r="CB628" s="28"/>
      <c r="CC628" s="28"/>
      <c r="CD628" s="28"/>
      <c r="CE628" s="28"/>
      <c r="CF628" s="28"/>
      <c r="CG628" s="28"/>
      <c r="CH628" s="28"/>
      <c r="CI628" s="28"/>
      <c r="CJ628" s="28"/>
      <c r="CK628" s="28"/>
      <c r="CL628" s="28"/>
      <c r="CM628" s="28"/>
      <c r="CN628" s="28"/>
      <c r="CO628" s="28"/>
      <c r="CP628" s="28"/>
      <c r="CQ628" s="28"/>
      <c r="CR628" s="28"/>
      <c r="CS628" s="28"/>
      <c r="CT628" s="28"/>
      <c r="CU628" s="28"/>
      <c r="CV628" s="28"/>
      <c r="CW628" s="28"/>
      <c r="CX628" s="28"/>
      <c r="CY628" s="28"/>
      <c r="CZ628" s="28"/>
      <c r="DA628" s="28"/>
      <c r="DB628" s="28"/>
      <c r="DC628" s="28"/>
      <c r="DD628" s="28"/>
      <c r="DE628" s="28"/>
      <c r="DF628" s="28"/>
      <c r="DG628" s="28"/>
      <c r="DH628" s="28"/>
      <c r="DI628" s="28"/>
      <c r="DJ628" s="28"/>
      <c r="DK628" s="28"/>
      <c r="DL628" s="28"/>
      <c r="DM628" s="28"/>
      <c r="DN628" s="28"/>
      <c r="DO628" s="28"/>
      <c r="DP628" s="28"/>
      <c r="DQ628" s="28"/>
      <c r="DR628" s="28"/>
      <c r="DS628" s="28"/>
      <c r="DT628" s="28"/>
      <c r="DU628" s="28"/>
      <c r="DV628" s="28"/>
      <c r="DW628" s="28"/>
      <c r="DX628" s="28"/>
      <c r="DY628" s="28"/>
      <c r="DZ628" s="28"/>
      <c r="EA628" s="28"/>
      <c r="EB628" s="28"/>
      <c r="EC628" s="28"/>
      <c r="ED628" s="28"/>
      <c r="EE628" s="28"/>
      <c r="EF628" s="28"/>
      <c r="EG628" s="28"/>
      <c r="EH628" s="28"/>
      <c r="EI628" s="28"/>
      <c r="EJ628" s="28"/>
      <c r="EK628" s="28"/>
      <c r="EL628" s="28"/>
      <c r="EM628" s="28"/>
      <c r="EN628" s="28"/>
      <c r="EO628" s="28"/>
      <c r="EP628" s="28"/>
      <c r="EQ628" s="28"/>
      <c r="ER628" s="28"/>
      <c r="ES628" s="28"/>
      <c r="ET628" s="28"/>
      <c r="EU628" s="28"/>
      <c r="EV628" s="28"/>
      <c r="EW628" s="28"/>
      <c r="EX628" s="28"/>
      <c r="EY628" s="28"/>
      <c r="EZ628" s="28"/>
      <c r="FA628" s="28"/>
      <c r="FB628" s="28"/>
      <c r="FC628" s="28"/>
      <c r="FD628" s="28"/>
      <c r="FE628" s="28"/>
      <c r="FF628" s="28"/>
      <c r="FG628" s="28"/>
      <c r="FH628" s="28"/>
      <c r="FI628" s="28"/>
      <c r="FJ628" s="28"/>
      <c r="FK628" s="28"/>
      <c r="FL628" s="28"/>
      <c r="FM628" s="28"/>
      <c r="FN628" s="28"/>
      <c r="FO628" s="28"/>
      <c r="FP628" s="28"/>
      <c r="FQ628" s="28"/>
      <c r="FR628" s="28"/>
      <c r="FS628" s="28"/>
      <c r="FT628" s="28"/>
      <c r="FU628" s="28"/>
      <c r="FV628" s="28"/>
      <c r="FW628" s="28"/>
      <c r="FX628" s="28"/>
      <c r="FY628" s="28"/>
      <c r="FZ628" s="28"/>
      <c r="GA628" s="28"/>
      <c r="GB628" s="28"/>
      <c r="GC628" s="28"/>
      <c r="GD628" s="28"/>
      <c r="GE628" s="28"/>
      <c r="GF628" s="28"/>
      <c r="GG628" s="28"/>
      <c r="GH628" s="28"/>
      <c r="GI628" s="28"/>
      <c r="GJ628" s="28"/>
      <c r="GK628" s="28"/>
      <c r="GL628" s="28"/>
      <c r="GM628" s="28"/>
      <c r="GN628" s="28"/>
      <c r="GO628" s="28"/>
      <c r="GP628" s="28"/>
      <c r="GQ628" s="28"/>
      <c r="GR628" s="28"/>
      <c r="GS628" s="28"/>
      <c r="GT628" s="28"/>
      <c r="GU628" s="28"/>
      <c r="GV628" s="28"/>
      <c r="GW628" s="28"/>
      <c r="GX628" s="28"/>
      <c r="GY628" s="28"/>
      <c r="GZ628" s="28"/>
      <c r="HA628" s="28"/>
      <c r="HB628" s="28"/>
      <c r="HC628" s="28"/>
      <c r="HD628" s="28"/>
      <c r="HE628" s="28"/>
      <c r="HF628" s="28"/>
      <c r="HG628" s="28"/>
      <c r="HH628" s="28"/>
      <c r="HI628" s="28"/>
      <c r="HJ628" s="28"/>
      <c r="HK628" s="28"/>
      <c r="HL628" s="28"/>
      <c r="HM628" s="28"/>
      <c r="HN628" s="28"/>
      <c r="HO628" s="28"/>
      <c r="HP628" s="28"/>
      <c r="HQ628" s="28"/>
      <c r="HR628" s="28"/>
      <c r="HS628" s="28"/>
      <c r="HT628" s="28"/>
      <c r="HU628" s="28"/>
      <c r="HV628" s="28"/>
      <c r="HW628" s="28"/>
      <c r="HX628" s="28"/>
      <c r="HY628" s="28"/>
      <c r="HZ628" s="28"/>
      <c r="IA628" s="28"/>
      <c r="IB628" s="28"/>
      <c r="IC628" s="28"/>
      <c r="ID628" s="28"/>
      <c r="IE628" s="28"/>
      <c r="IF628" s="28"/>
      <c r="IG628" s="28"/>
      <c r="IH628" s="28"/>
      <c r="II628" s="28"/>
      <c r="IJ628" s="28"/>
      <c r="IK628" s="28"/>
      <c r="IL628" s="28"/>
      <c r="IM628" s="28"/>
    </row>
    <row r="629" spans="1:247" ht="25.5">
      <c r="A629" s="17" t="s">
        <v>3731</v>
      </c>
      <c r="B629" s="18" t="s">
        <v>3722</v>
      </c>
      <c r="C629" s="19" t="s">
        <v>396</v>
      </c>
      <c r="D629" s="20" t="s">
        <v>3209</v>
      </c>
      <c r="E629" s="21" t="s">
        <v>3210</v>
      </c>
      <c r="F629" s="17" t="s">
        <v>369</v>
      </c>
      <c r="G629" s="22" t="s">
        <v>3204</v>
      </c>
      <c r="H629" s="23" t="s">
        <v>679</v>
      </c>
      <c r="I629" s="22" t="s">
        <v>3204</v>
      </c>
      <c r="J629" s="23" t="s">
        <v>679</v>
      </c>
      <c r="K629" s="24"/>
      <c r="L629" s="25">
        <v>5428</v>
      </c>
      <c r="M629" s="26" t="s">
        <v>3732</v>
      </c>
      <c r="N629" s="27"/>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c r="BL629" s="28"/>
      <c r="BM629" s="28"/>
      <c r="BN629" s="28"/>
      <c r="BO629" s="28"/>
      <c r="BP629" s="28"/>
      <c r="BQ629" s="28"/>
      <c r="BR629" s="28"/>
      <c r="BS629" s="28"/>
      <c r="BT629" s="28"/>
      <c r="BU629" s="28"/>
      <c r="BV629" s="28"/>
      <c r="BW629" s="28"/>
      <c r="BX629" s="28"/>
      <c r="BY629" s="28"/>
      <c r="BZ629" s="28"/>
      <c r="CA629" s="28"/>
      <c r="CB629" s="28"/>
      <c r="CC629" s="28"/>
      <c r="CD629" s="28"/>
      <c r="CE629" s="28"/>
      <c r="CF629" s="28"/>
      <c r="CG629" s="28"/>
      <c r="CH629" s="28"/>
      <c r="CI629" s="28"/>
      <c r="CJ629" s="28"/>
      <c r="CK629" s="28"/>
      <c r="CL629" s="28"/>
      <c r="CM629" s="28"/>
      <c r="CN629" s="28"/>
      <c r="CO629" s="28"/>
      <c r="CP629" s="28"/>
      <c r="CQ629" s="28"/>
      <c r="CR629" s="28"/>
      <c r="CS629" s="28"/>
      <c r="CT629" s="28"/>
      <c r="CU629" s="28"/>
      <c r="CV629" s="28"/>
      <c r="CW629" s="28"/>
      <c r="CX629" s="28"/>
      <c r="CY629" s="28"/>
      <c r="CZ629" s="28"/>
      <c r="DA629" s="28"/>
      <c r="DB629" s="28"/>
      <c r="DC629" s="28"/>
      <c r="DD629" s="28"/>
      <c r="DE629" s="28"/>
      <c r="DF629" s="28"/>
      <c r="DG629" s="28"/>
      <c r="DH629" s="28"/>
      <c r="DI629" s="28"/>
      <c r="DJ629" s="28"/>
      <c r="DK629" s="28"/>
      <c r="DL629" s="28"/>
      <c r="DM629" s="28"/>
      <c r="DN629" s="28"/>
      <c r="DO629" s="28"/>
      <c r="DP629" s="28"/>
      <c r="DQ629" s="28"/>
      <c r="DR629" s="28"/>
      <c r="DS629" s="28"/>
      <c r="DT629" s="28"/>
      <c r="DU629" s="28"/>
      <c r="DV629" s="28"/>
      <c r="DW629" s="28"/>
      <c r="DX629" s="28"/>
      <c r="DY629" s="28"/>
      <c r="DZ629" s="28"/>
      <c r="EA629" s="28"/>
      <c r="EB629" s="28"/>
      <c r="EC629" s="28"/>
      <c r="ED629" s="28"/>
      <c r="EE629" s="28"/>
      <c r="EF629" s="28"/>
      <c r="EG629" s="28"/>
      <c r="EH629" s="28"/>
      <c r="EI629" s="28"/>
      <c r="EJ629" s="28"/>
      <c r="EK629" s="28"/>
      <c r="EL629" s="28"/>
      <c r="EM629" s="28"/>
      <c r="EN629" s="28"/>
      <c r="EO629" s="28"/>
      <c r="EP629" s="28"/>
      <c r="EQ629" s="28"/>
      <c r="ER629" s="28"/>
      <c r="ES629" s="28"/>
      <c r="ET629" s="28"/>
      <c r="EU629" s="28"/>
      <c r="EV629" s="28"/>
      <c r="EW629" s="28"/>
      <c r="EX629" s="28"/>
      <c r="EY629" s="28"/>
      <c r="EZ629" s="28"/>
      <c r="FA629" s="28"/>
      <c r="FB629" s="28"/>
      <c r="FC629" s="28"/>
      <c r="FD629" s="28"/>
      <c r="FE629" s="28"/>
      <c r="FF629" s="28"/>
      <c r="FG629" s="28"/>
      <c r="FH629" s="28"/>
      <c r="FI629" s="28"/>
      <c r="FJ629" s="28"/>
      <c r="FK629" s="28"/>
      <c r="FL629" s="28"/>
      <c r="FM629" s="28"/>
      <c r="FN629" s="28"/>
      <c r="FO629" s="28"/>
      <c r="FP629" s="28"/>
      <c r="FQ629" s="28"/>
      <c r="FR629" s="28"/>
      <c r="FS629" s="28"/>
      <c r="FT629" s="28"/>
      <c r="FU629" s="28"/>
      <c r="FV629" s="28"/>
      <c r="FW629" s="28"/>
      <c r="FX629" s="28"/>
      <c r="FY629" s="28"/>
      <c r="FZ629" s="28"/>
      <c r="GA629" s="28"/>
      <c r="GB629" s="28"/>
      <c r="GC629" s="28"/>
      <c r="GD629" s="28"/>
      <c r="GE629" s="28"/>
      <c r="GF629" s="28"/>
      <c r="GG629" s="28"/>
      <c r="GH629" s="28"/>
      <c r="GI629" s="28"/>
      <c r="GJ629" s="28"/>
      <c r="GK629" s="28"/>
      <c r="GL629" s="28"/>
      <c r="GM629" s="28"/>
      <c r="GN629" s="28"/>
      <c r="GO629" s="28"/>
      <c r="GP629" s="28"/>
      <c r="GQ629" s="28"/>
      <c r="GR629" s="28"/>
      <c r="GS629" s="28"/>
      <c r="GT629" s="28"/>
      <c r="GU629" s="28"/>
      <c r="GV629" s="28"/>
      <c r="GW629" s="28"/>
      <c r="GX629" s="28"/>
      <c r="GY629" s="28"/>
      <c r="GZ629" s="28"/>
      <c r="HA629" s="28"/>
      <c r="HB629" s="28"/>
      <c r="HC629" s="28"/>
      <c r="HD629" s="28"/>
      <c r="HE629" s="28"/>
      <c r="HF629" s="28"/>
      <c r="HG629" s="28"/>
      <c r="HH629" s="28"/>
      <c r="HI629" s="28"/>
      <c r="HJ629" s="28"/>
      <c r="HK629" s="28"/>
      <c r="HL629" s="28"/>
      <c r="HM629" s="28"/>
      <c r="HN629" s="28"/>
      <c r="HO629" s="28"/>
      <c r="HP629" s="28"/>
      <c r="HQ629" s="28"/>
      <c r="HR629" s="28"/>
      <c r="HS629" s="28"/>
      <c r="HT629" s="28"/>
      <c r="HU629" s="28"/>
      <c r="HV629" s="28"/>
      <c r="HW629" s="28"/>
      <c r="HX629" s="28"/>
      <c r="HY629" s="28"/>
      <c r="HZ629" s="28"/>
      <c r="IA629" s="28"/>
      <c r="IB629" s="28"/>
      <c r="IC629" s="28"/>
      <c r="ID629" s="28"/>
      <c r="IE629" s="28"/>
      <c r="IF629" s="28"/>
      <c r="IG629" s="28"/>
      <c r="IH629" s="28"/>
      <c r="II629" s="28"/>
      <c r="IJ629" s="28"/>
      <c r="IK629" s="28"/>
      <c r="IL629" s="28"/>
      <c r="IM629" s="28"/>
    </row>
    <row r="630" spans="1:247" ht="38.25">
      <c r="A630" s="17" t="s">
        <v>411</v>
      </c>
      <c r="B630" s="18" t="s">
        <v>3733</v>
      </c>
      <c r="C630" s="19" t="s">
        <v>452</v>
      </c>
      <c r="D630" s="20" t="s">
        <v>3417</v>
      </c>
      <c r="E630" s="21" t="s">
        <v>3418</v>
      </c>
      <c r="F630" s="17" t="s">
        <v>368</v>
      </c>
      <c r="G630" s="22" t="s">
        <v>3734</v>
      </c>
      <c r="H630" s="23" t="s">
        <v>404</v>
      </c>
      <c r="I630" s="22">
        <v>45332200</v>
      </c>
      <c r="J630" s="23" t="s">
        <v>3735</v>
      </c>
      <c r="K630" s="24"/>
      <c r="L630" s="25">
        <v>10003.23</v>
      </c>
      <c r="M630" s="26"/>
      <c r="N630" s="27" t="s">
        <v>3736</v>
      </c>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c r="BL630" s="28"/>
      <c r="BM630" s="28"/>
      <c r="BN630" s="28"/>
      <c r="BO630" s="28"/>
      <c r="BP630" s="28"/>
      <c r="BQ630" s="28"/>
      <c r="BR630" s="28"/>
      <c r="BS630" s="28"/>
      <c r="BT630" s="28"/>
      <c r="BU630" s="28"/>
      <c r="BV630" s="28"/>
      <c r="BW630" s="28"/>
      <c r="BX630" s="28"/>
      <c r="BY630" s="28"/>
      <c r="BZ630" s="28"/>
      <c r="CA630" s="28"/>
      <c r="CB630" s="28"/>
      <c r="CC630" s="28"/>
      <c r="CD630" s="28"/>
      <c r="CE630" s="28"/>
      <c r="CF630" s="28"/>
      <c r="CG630" s="28"/>
      <c r="CH630" s="28"/>
      <c r="CI630" s="28"/>
      <c r="CJ630" s="28"/>
      <c r="CK630" s="28"/>
      <c r="CL630" s="28"/>
      <c r="CM630" s="28"/>
      <c r="CN630" s="28"/>
      <c r="CO630" s="28"/>
      <c r="CP630" s="28"/>
      <c r="CQ630" s="28"/>
      <c r="CR630" s="28"/>
      <c r="CS630" s="28"/>
      <c r="CT630" s="28"/>
      <c r="CU630" s="28"/>
      <c r="CV630" s="28"/>
      <c r="CW630" s="28"/>
      <c r="CX630" s="28"/>
      <c r="CY630" s="28"/>
      <c r="CZ630" s="28"/>
      <c r="DA630" s="28"/>
      <c r="DB630" s="28"/>
      <c r="DC630" s="28"/>
      <c r="DD630" s="28"/>
      <c r="DE630" s="28"/>
      <c r="DF630" s="28"/>
      <c r="DG630" s="28"/>
      <c r="DH630" s="28"/>
      <c r="DI630" s="28"/>
      <c r="DJ630" s="28"/>
      <c r="DK630" s="28"/>
      <c r="DL630" s="28"/>
      <c r="DM630" s="28"/>
      <c r="DN630" s="28"/>
      <c r="DO630" s="28"/>
      <c r="DP630" s="28"/>
      <c r="DQ630" s="28"/>
      <c r="DR630" s="28"/>
      <c r="DS630" s="28"/>
      <c r="DT630" s="28"/>
      <c r="DU630" s="28"/>
      <c r="DV630" s="28"/>
      <c r="DW630" s="28"/>
      <c r="DX630" s="28"/>
      <c r="DY630" s="28"/>
      <c r="DZ630" s="28"/>
      <c r="EA630" s="28"/>
      <c r="EB630" s="28"/>
      <c r="EC630" s="28"/>
      <c r="ED630" s="28"/>
      <c r="EE630" s="28"/>
      <c r="EF630" s="28"/>
      <c r="EG630" s="28"/>
      <c r="EH630" s="28"/>
      <c r="EI630" s="28"/>
      <c r="EJ630" s="28"/>
      <c r="EK630" s="28"/>
      <c r="EL630" s="28"/>
      <c r="EM630" s="28"/>
      <c r="EN630" s="28"/>
      <c r="EO630" s="28"/>
      <c r="EP630" s="28"/>
      <c r="EQ630" s="28"/>
      <c r="ER630" s="28"/>
      <c r="ES630" s="28"/>
      <c r="ET630" s="28"/>
      <c r="EU630" s="28"/>
      <c r="EV630" s="28"/>
      <c r="EW630" s="28"/>
      <c r="EX630" s="28"/>
      <c r="EY630" s="28"/>
      <c r="EZ630" s="28"/>
      <c r="FA630" s="28"/>
      <c r="FB630" s="28"/>
      <c r="FC630" s="28"/>
      <c r="FD630" s="28"/>
      <c r="FE630" s="28"/>
      <c r="FF630" s="28"/>
      <c r="FG630" s="28"/>
      <c r="FH630" s="28"/>
      <c r="FI630" s="28"/>
      <c r="FJ630" s="28"/>
      <c r="FK630" s="28"/>
      <c r="FL630" s="28"/>
      <c r="FM630" s="28"/>
      <c r="FN630" s="28"/>
      <c r="FO630" s="28"/>
      <c r="FP630" s="28"/>
      <c r="FQ630" s="28"/>
      <c r="FR630" s="28"/>
      <c r="FS630" s="28"/>
      <c r="FT630" s="28"/>
      <c r="FU630" s="28"/>
      <c r="FV630" s="28"/>
      <c r="FW630" s="28"/>
      <c r="FX630" s="28"/>
      <c r="FY630" s="28"/>
      <c r="FZ630" s="28"/>
      <c r="GA630" s="28"/>
      <c r="GB630" s="28"/>
      <c r="GC630" s="28"/>
      <c r="GD630" s="28"/>
      <c r="GE630" s="28"/>
      <c r="GF630" s="28"/>
      <c r="GG630" s="28"/>
      <c r="GH630" s="28"/>
      <c r="GI630" s="28"/>
      <c r="GJ630" s="28"/>
      <c r="GK630" s="28"/>
      <c r="GL630" s="28"/>
      <c r="GM630" s="28"/>
      <c r="GN630" s="28"/>
      <c r="GO630" s="28"/>
      <c r="GP630" s="28"/>
      <c r="GQ630" s="28"/>
      <c r="GR630" s="28"/>
      <c r="GS630" s="28"/>
      <c r="GT630" s="28"/>
      <c r="GU630" s="28"/>
      <c r="GV630" s="28"/>
      <c r="GW630" s="28"/>
      <c r="GX630" s="28"/>
      <c r="GY630" s="28"/>
      <c r="GZ630" s="28"/>
      <c r="HA630" s="28"/>
      <c r="HB630" s="28"/>
      <c r="HC630" s="28"/>
      <c r="HD630" s="28"/>
      <c r="HE630" s="28"/>
      <c r="HF630" s="28"/>
      <c r="HG630" s="28"/>
      <c r="HH630" s="28"/>
      <c r="HI630" s="28"/>
      <c r="HJ630" s="28"/>
      <c r="HK630" s="28"/>
      <c r="HL630" s="28"/>
      <c r="HM630" s="28"/>
      <c r="HN630" s="28"/>
      <c r="HO630" s="28"/>
      <c r="HP630" s="28"/>
      <c r="HQ630" s="28"/>
      <c r="HR630" s="28"/>
      <c r="HS630" s="28"/>
      <c r="HT630" s="28"/>
      <c r="HU630" s="28"/>
      <c r="HV630" s="28"/>
      <c r="HW630" s="28"/>
      <c r="HX630" s="28"/>
      <c r="HY630" s="28"/>
      <c r="HZ630" s="28"/>
      <c r="IA630" s="28"/>
      <c r="IB630" s="28"/>
      <c r="IC630" s="28"/>
      <c r="ID630" s="28"/>
      <c r="IE630" s="28"/>
      <c r="IF630" s="28"/>
      <c r="IG630" s="28"/>
      <c r="IH630" s="28"/>
      <c r="II630" s="28"/>
      <c r="IJ630" s="28"/>
      <c r="IK630" s="28"/>
      <c r="IL630" s="28"/>
      <c r="IM630" s="28"/>
    </row>
    <row r="631" spans="1:247" ht="51">
      <c r="A631" s="17" t="s">
        <v>3737</v>
      </c>
      <c r="B631" s="18" t="s">
        <v>3733</v>
      </c>
      <c r="C631" s="19" t="s">
        <v>531</v>
      </c>
      <c r="D631" s="20" t="s">
        <v>601</v>
      </c>
      <c r="E631" s="21" t="s">
        <v>602</v>
      </c>
      <c r="F631" s="17" t="s">
        <v>368</v>
      </c>
      <c r="G631" s="22" t="s">
        <v>534</v>
      </c>
      <c r="H631" s="23" t="s">
        <v>867</v>
      </c>
      <c r="I631" s="22" t="s">
        <v>534</v>
      </c>
      <c r="J631" s="23" t="s">
        <v>535</v>
      </c>
      <c r="K631" s="24"/>
      <c r="L631" s="25">
        <v>15000</v>
      </c>
      <c r="M631" s="26"/>
      <c r="N631" s="27" t="s">
        <v>3738</v>
      </c>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28"/>
      <c r="AY631" s="28"/>
      <c r="AZ631" s="28"/>
      <c r="BA631" s="28"/>
      <c r="BB631" s="28"/>
      <c r="BC631" s="28"/>
      <c r="BD631" s="28"/>
      <c r="BE631" s="28"/>
      <c r="BF631" s="28"/>
      <c r="BG631" s="28"/>
      <c r="BH631" s="28"/>
      <c r="BI631" s="28"/>
      <c r="BJ631" s="28"/>
      <c r="BK631" s="28"/>
      <c r="BL631" s="28"/>
      <c r="BM631" s="28"/>
      <c r="BN631" s="28"/>
      <c r="BO631" s="28"/>
      <c r="BP631" s="28"/>
      <c r="BQ631" s="28"/>
      <c r="BR631" s="28"/>
      <c r="BS631" s="28"/>
      <c r="BT631" s="28"/>
      <c r="BU631" s="28"/>
      <c r="BV631" s="28"/>
      <c r="BW631" s="28"/>
      <c r="BX631" s="28"/>
      <c r="BY631" s="28"/>
      <c r="BZ631" s="28"/>
      <c r="CA631" s="28"/>
      <c r="CB631" s="28"/>
      <c r="CC631" s="28"/>
      <c r="CD631" s="28"/>
      <c r="CE631" s="28"/>
      <c r="CF631" s="28"/>
      <c r="CG631" s="28"/>
      <c r="CH631" s="28"/>
      <c r="CI631" s="28"/>
      <c r="CJ631" s="28"/>
      <c r="CK631" s="28"/>
      <c r="CL631" s="28"/>
      <c r="CM631" s="28"/>
      <c r="CN631" s="28"/>
      <c r="CO631" s="28"/>
      <c r="CP631" s="28"/>
      <c r="CQ631" s="28"/>
      <c r="CR631" s="28"/>
      <c r="CS631" s="28"/>
      <c r="CT631" s="28"/>
      <c r="CU631" s="28"/>
      <c r="CV631" s="28"/>
      <c r="CW631" s="28"/>
      <c r="CX631" s="28"/>
      <c r="CY631" s="28"/>
      <c r="CZ631" s="28"/>
      <c r="DA631" s="28"/>
      <c r="DB631" s="28"/>
      <c r="DC631" s="28"/>
      <c r="DD631" s="28"/>
      <c r="DE631" s="28"/>
      <c r="DF631" s="28"/>
      <c r="DG631" s="28"/>
      <c r="DH631" s="28"/>
      <c r="DI631" s="28"/>
      <c r="DJ631" s="28"/>
      <c r="DK631" s="28"/>
      <c r="DL631" s="28"/>
      <c r="DM631" s="28"/>
      <c r="DN631" s="28"/>
      <c r="DO631" s="28"/>
      <c r="DP631" s="28"/>
      <c r="DQ631" s="28"/>
      <c r="DR631" s="28"/>
      <c r="DS631" s="28"/>
      <c r="DT631" s="28"/>
      <c r="DU631" s="28"/>
      <c r="DV631" s="28"/>
      <c r="DW631" s="28"/>
      <c r="DX631" s="28"/>
      <c r="DY631" s="28"/>
      <c r="DZ631" s="28"/>
      <c r="EA631" s="28"/>
      <c r="EB631" s="28"/>
      <c r="EC631" s="28"/>
      <c r="ED631" s="28"/>
      <c r="EE631" s="28"/>
      <c r="EF631" s="28"/>
      <c r="EG631" s="28"/>
      <c r="EH631" s="28"/>
      <c r="EI631" s="28"/>
      <c r="EJ631" s="28"/>
      <c r="EK631" s="28"/>
      <c r="EL631" s="28"/>
      <c r="EM631" s="28"/>
      <c r="EN631" s="28"/>
      <c r="EO631" s="28"/>
      <c r="EP631" s="28"/>
      <c r="EQ631" s="28"/>
      <c r="ER631" s="28"/>
      <c r="ES631" s="28"/>
      <c r="ET631" s="28"/>
      <c r="EU631" s="28"/>
      <c r="EV631" s="28"/>
      <c r="EW631" s="28"/>
      <c r="EX631" s="28"/>
      <c r="EY631" s="28"/>
      <c r="EZ631" s="28"/>
      <c r="FA631" s="28"/>
      <c r="FB631" s="28"/>
      <c r="FC631" s="28"/>
      <c r="FD631" s="28"/>
      <c r="FE631" s="28"/>
      <c r="FF631" s="28"/>
      <c r="FG631" s="28"/>
      <c r="FH631" s="28"/>
      <c r="FI631" s="28"/>
      <c r="FJ631" s="28"/>
      <c r="FK631" s="28"/>
      <c r="FL631" s="28"/>
      <c r="FM631" s="28"/>
      <c r="FN631" s="28"/>
      <c r="FO631" s="28"/>
      <c r="FP631" s="28"/>
      <c r="FQ631" s="28"/>
      <c r="FR631" s="28"/>
      <c r="FS631" s="28"/>
      <c r="FT631" s="28"/>
      <c r="FU631" s="28"/>
      <c r="FV631" s="28"/>
      <c r="FW631" s="28"/>
      <c r="FX631" s="28"/>
      <c r="FY631" s="28"/>
      <c r="FZ631" s="28"/>
      <c r="GA631" s="28"/>
      <c r="GB631" s="28"/>
      <c r="GC631" s="28"/>
      <c r="GD631" s="28"/>
      <c r="GE631" s="28"/>
      <c r="GF631" s="28"/>
      <c r="GG631" s="28"/>
      <c r="GH631" s="28"/>
      <c r="GI631" s="28"/>
      <c r="GJ631" s="28"/>
      <c r="GK631" s="28"/>
      <c r="GL631" s="28"/>
      <c r="GM631" s="28"/>
      <c r="GN631" s="28"/>
      <c r="GO631" s="28"/>
      <c r="GP631" s="28"/>
      <c r="GQ631" s="28"/>
      <c r="GR631" s="28"/>
      <c r="GS631" s="28"/>
      <c r="GT631" s="28"/>
      <c r="GU631" s="28"/>
      <c r="GV631" s="28"/>
      <c r="GW631" s="28"/>
      <c r="GX631" s="28"/>
      <c r="GY631" s="28"/>
      <c r="GZ631" s="28"/>
      <c r="HA631" s="28"/>
      <c r="HB631" s="28"/>
      <c r="HC631" s="28"/>
      <c r="HD631" s="28"/>
      <c r="HE631" s="28"/>
      <c r="HF631" s="28"/>
      <c r="HG631" s="28"/>
      <c r="HH631" s="28"/>
      <c r="HI631" s="28"/>
      <c r="HJ631" s="28"/>
      <c r="HK631" s="28"/>
      <c r="HL631" s="28"/>
      <c r="HM631" s="28"/>
      <c r="HN631" s="28"/>
      <c r="HO631" s="28"/>
      <c r="HP631" s="28"/>
      <c r="HQ631" s="28"/>
      <c r="HR631" s="28"/>
      <c r="HS631" s="28"/>
      <c r="HT631" s="28"/>
      <c r="HU631" s="28"/>
      <c r="HV631" s="28"/>
      <c r="HW631" s="28"/>
      <c r="HX631" s="28"/>
      <c r="HY631" s="28"/>
      <c r="HZ631" s="28"/>
      <c r="IA631" s="28"/>
      <c r="IB631" s="28"/>
      <c r="IC631" s="28"/>
      <c r="ID631" s="28"/>
      <c r="IE631" s="28"/>
      <c r="IF631" s="28"/>
      <c r="IG631" s="28"/>
      <c r="IH631" s="28"/>
      <c r="II631" s="28"/>
      <c r="IJ631" s="28"/>
      <c r="IK631" s="28"/>
      <c r="IL631" s="28"/>
      <c r="IM631" s="28"/>
    </row>
    <row r="632" spans="1:247" ht="25.5">
      <c r="A632" s="17" t="s">
        <v>414</v>
      </c>
      <c r="B632" s="18" t="s">
        <v>3733</v>
      </c>
      <c r="C632" s="19" t="s">
        <v>478</v>
      </c>
      <c r="D632" s="20" t="s">
        <v>1171</v>
      </c>
      <c r="E632" s="21" t="s">
        <v>1172</v>
      </c>
      <c r="F632" s="17" t="s">
        <v>388</v>
      </c>
      <c r="G632" s="22" t="s">
        <v>561</v>
      </c>
      <c r="H632" s="23" t="s">
        <v>470</v>
      </c>
      <c r="I632" s="22" t="s">
        <v>3739</v>
      </c>
      <c r="J632" s="23" t="s">
        <v>3740</v>
      </c>
      <c r="K632" s="24"/>
      <c r="L632" s="25">
        <v>36899</v>
      </c>
      <c r="M632" s="26" t="s">
        <v>3741</v>
      </c>
      <c r="N632" s="27"/>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28"/>
      <c r="AY632" s="28"/>
      <c r="AZ632" s="28"/>
      <c r="BA632" s="28"/>
      <c r="BB632" s="28"/>
      <c r="BC632" s="28"/>
      <c r="BD632" s="28"/>
      <c r="BE632" s="28"/>
      <c r="BF632" s="28"/>
      <c r="BG632" s="28"/>
      <c r="BH632" s="28"/>
      <c r="BI632" s="28"/>
      <c r="BJ632" s="28"/>
      <c r="BK632" s="28"/>
      <c r="BL632" s="28"/>
      <c r="BM632" s="28"/>
      <c r="BN632" s="28"/>
      <c r="BO632" s="28"/>
      <c r="BP632" s="28"/>
      <c r="BQ632" s="28"/>
      <c r="BR632" s="28"/>
      <c r="BS632" s="28"/>
      <c r="BT632" s="28"/>
      <c r="BU632" s="28"/>
      <c r="BV632" s="28"/>
      <c r="BW632" s="28"/>
      <c r="BX632" s="28"/>
      <c r="BY632" s="28"/>
      <c r="BZ632" s="28"/>
      <c r="CA632" s="28"/>
      <c r="CB632" s="28"/>
      <c r="CC632" s="28"/>
      <c r="CD632" s="28"/>
      <c r="CE632" s="28"/>
      <c r="CF632" s="28"/>
      <c r="CG632" s="28"/>
      <c r="CH632" s="28"/>
      <c r="CI632" s="28"/>
      <c r="CJ632" s="28"/>
      <c r="CK632" s="28"/>
      <c r="CL632" s="28"/>
      <c r="CM632" s="28"/>
      <c r="CN632" s="28"/>
      <c r="CO632" s="28"/>
      <c r="CP632" s="28"/>
      <c r="CQ632" s="28"/>
      <c r="CR632" s="28"/>
      <c r="CS632" s="28"/>
      <c r="CT632" s="28"/>
      <c r="CU632" s="28"/>
      <c r="CV632" s="28"/>
      <c r="CW632" s="28"/>
      <c r="CX632" s="28"/>
      <c r="CY632" s="28"/>
      <c r="CZ632" s="28"/>
      <c r="DA632" s="28"/>
      <c r="DB632" s="28"/>
      <c r="DC632" s="28"/>
      <c r="DD632" s="28"/>
      <c r="DE632" s="28"/>
      <c r="DF632" s="28"/>
      <c r="DG632" s="28"/>
      <c r="DH632" s="28"/>
      <c r="DI632" s="28"/>
      <c r="DJ632" s="28"/>
      <c r="DK632" s="28"/>
      <c r="DL632" s="28"/>
      <c r="DM632" s="28"/>
      <c r="DN632" s="28"/>
      <c r="DO632" s="28"/>
      <c r="DP632" s="28"/>
      <c r="DQ632" s="28"/>
      <c r="DR632" s="28"/>
      <c r="DS632" s="28"/>
      <c r="DT632" s="28"/>
      <c r="DU632" s="28"/>
      <c r="DV632" s="28"/>
      <c r="DW632" s="28"/>
      <c r="DX632" s="28"/>
      <c r="DY632" s="28"/>
      <c r="DZ632" s="28"/>
      <c r="EA632" s="28"/>
      <c r="EB632" s="28"/>
      <c r="EC632" s="28"/>
      <c r="ED632" s="28"/>
      <c r="EE632" s="28"/>
      <c r="EF632" s="28"/>
      <c r="EG632" s="28"/>
      <c r="EH632" s="28"/>
      <c r="EI632" s="28"/>
      <c r="EJ632" s="28"/>
      <c r="EK632" s="28"/>
      <c r="EL632" s="28"/>
      <c r="EM632" s="28"/>
      <c r="EN632" s="28"/>
      <c r="EO632" s="28"/>
      <c r="EP632" s="28"/>
      <c r="EQ632" s="28"/>
      <c r="ER632" s="28"/>
      <c r="ES632" s="28"/>
      <c r="ET632" s="28"/>
      <c r="EU632" s="28"/>
      <c r="EV632" s="28"/>
      <c r="EW632" s="28"/>
      <c r="EX632" s="28"/>
      <c r="EY632" s="28"/>
      <c r="EZ632" s="28"/>
      <c r="FA632" s="28"/>
      <c r="FB632" s="28"/>
      <c r="FC632" s="28"/>
      <c r="FD632" s="28"/>
      <c r="FE632" s="28"/>
      <c r="FF632" s="28"/>
      <c r="FG632" s="28"/>
      <c r="FH632" s="28"/>
      <c r="FI632" s="28"/>
      <c r="FJ632" s="28"/>
      <c r="FK632" s="28"/>
      <c r="FL632" s="28"/>
      <c r="FM632" s="28"/>
      <c r="FN632" s="28"/>
      <c r="FO632" s="28"/>
      <c r="FP632" s="28"/>
      <c r="FQ632" s="28"/>
      <c r="FR632" s="28"/>
      <c r="FS632" s="28"/>
      <c r="FT632" s="28"/>
      <c r="FU632" s="28"/>
      <c r="FV632" s="28"/>
      <c r="FW632" s="28"/>
      <c r="FX632" s="28"/>
      <c r="FY632" s="28"/>
      <c r="FZ632" s="28"/>
      <c r="GA632" s="28"/>
      <c r="GB632" s="28"/>
      <c r="GC632" s="28"/>
      <c r="GD632" s="28"/>
      <c r="GE632" s="28"/>
      <c r="GF632" s="28"/>
      <c r="GG632" s="28"/>
      <c r="GH632" s="28"/>
      <c r="GI632" s="28"/>
      <c r="GJ632" s="28"/>
      <c r="GK632" s="28"/>
      <c r="GL632" s="28"/>
      <c r="GM632" s="28"/>
      <c r="GN632" s="28"/>
      <c r="GO632" s="28"/>
      <c r="GP632" s="28"/>
      <c r="GQ632" s="28"/>
      <c r="GR632" s="28"/>
      <c r="GS632" s="28"/>
      <c r="GT632" s="28"/>
      <c r="GU632" s="28"/>
      <c r="GV632" s="28"/>
      <c r="GW632" s="28"/>
      <c r="GX632" s="28"/>
      <c r="GY632" s="28"/>
      <c r="GZ632" s="28"/>
      <c r="HA632" s="28"/>
      <c r="HB632" s="28"/>
      <c r="HC632" s="28"/>
      <c r="HD632" s="28"/>
      <c r="HE632" s="28"/>
      <c r="HF632" s="28"/>
      <c r="HG632" s="28"/>
      <c r="HH632" s="28"/>
      <c r="HI632" s="28"/>
      <c r="HJ632" s="28"/>
      <c r="HK632" s="28"/>
      <c r="HL632" s="28"/>
      <c r="HM632" s="28"/>
      <c r="HN632" s="28"/>
      <c r="HO632" s="28"/>
      <c r="HP632" s="28"/>
      <c r="HQ632" s="28"/>
      <c r="HR632" s="28"/>
      <c r="HS632" s="28"/>
      <c r="HT632" s="28"/>
      <c r="HU632" s="28"/>
      <c r="HV632" s="28"/>
      <c r="HW632" s="28"/>
      <c r="HX632" s="28"/>
      <c r="HY632" s="28"/>
      <c r="HZ632" s="28"/>
      <c r="IA632" s="28"/>
      <c r="IB632" s="28"/>
      <c r="IC632" s="28"/>
      <c r="ID632" s="28"/>
      <c r="IE632" s="28"/>
      <c r="IF632" s="28"/>
      <c r="IG632" s="28"/>
      <c r="IH632" s="28"/>
      <c r="II632" s="28"/>
      <c r="IJ632" s="28"/>
      <c r="IK632" s="28"/>
      <c r="IL632" s="28"/>
      <c r="IM632" s="28"/>
    </row>
    <row r="633" spans="1:247" ht="216.75">
      <c r="A633" s="17" t="s">
        <v>418</v>
      </c>
      <c r="B633" s="18" t="s">
        <v>3742</v>
      </c>
      <c r="C633" s="19" t="s">
        <v>396</v>
      </c>
      <c r="D633" s="20" t="s">
        <v>3743</v>
      </c>
      <c r="E633" s="21" t="s">
        <v>3744</v>
      </c>
      <c r="F633" s="17" t="s">
        <v>369</v>
      </c>
      <c r="G633" s="22">
        <v>85100000</v>
      </c>
      <c r="H633" s="23" t="s">
        <v>3745</v>
      </c>
      <c r="I633" s="22">
        <v>85100000</v>
      </c>
      <c r="J633" s="23" t="s">
        <v>3746</v>
      </c>
      <c r="K633" s="24"/>
      <c r="L633" s="25">
        <v>14900</v>
      </c>
      <c r="M633" s="26" t="s">
        <v>3747</v>
      </c>
      <c r="N633" s="27"/>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c r="CY633" s="28"/>
      <c r="CZ633" s="28"/>
      <c r="DA633" s="28"/>
      <c r="DB633" s="28"/>
      <c r="DC633" s="28"/>
      <c r="DD633" s="28"/>
      <c r="DE633" s="28"/>
      <c r="DF633" s="28"/>
      <c r="DG633" s="28"/>
      <c r="DH633" s="28"/>
      <c r="DI633" s="28"/>
      <c r="DJ633" s="28"/>
      <c r="DK633" s="28"/>
      <c r="DL633" s="28"/>
      <c r="DM633" s="28"/>
      <c r="DN633" s="28"/>
      <c r="DO633" s="28"/>
      <c r="DP633" s="28"/>
      <c r="DQ633" s="28"/>
      <c r="DR633" s="28"/>
      <c r="DS633" s="28"/>
      <c r="DT633" s="28"/>
      <c r="DU633" s="28"/>
      <c r="DV633" s="28"/>
      <c r="DW633" s="28"/>
      <c r="DX633" s="28"/>
      <c r="DY633" s="28"/>
      <c r="DZ633" s="28"/>
      <c r="EA633" s="28"/>
      <c r="EB633" s="28"/>
      <c r="EC633" s="28"/>
      <c r="ED633" s="28"/>
      <c r="EE633" s="28"/>
      <c r="EF633" s="28"/>
      <c r="EG633" s="28"/>
      <c r="EH633" s="28"/>
      <c r="EI633" s="28"/>
      <c r="EJ633" s="28"/>
      <c r="EK633" s="28"/>
      <c r="EL633" s="28"/>
      <c r="EM633" s="28"/>
      <c r="EN633" s="28"/>
      <c r="EO633" s="28"/>
      <c r="EP633" s="28"/>
      <c r="EQ633" s="28"/>
      <c r="ER633" s="28"/>
      <c r="ES633" s="28"/>
      <c r="ET633" s="28"/>
      <c r="EU633" s="28"/>
      <c r="EV633" s="28"/>
      <c r="EW633" s="28"/>
      <c r="EX633" s="28"/>
      <c r="EY633" s="28"/>
      <c r="EZ633" s="28"/>
      <c r="FA633" s="28"/>
      <c r="FB633" s="28"/>
      <c r="FC633" s="28"/>
      <c r="FD633" s="28"/>
      <c r="FE633" s="28"/>
      <c r="FF633" s="28"/>
      <c r="FG633" s="28"/>
      <c r="FH633" s="28"/>
      <c r="FI633" s="28"/>
      <c r="FJ633" s="28"/>
      <c r="FK633" s="28"/>
      <c r="FL633" s="28"/>
      <c r="FM633" s="28"/>
      <c r="FN633" s="28"/>
      <c r="FO633" s="28"/>
      <c r="FP633" s="28"/>
      <c r="FQ633" s="28"/>
      <c r="FR633" s="28"/>
      <c r="FS633" s="28"/>
      <c r="FT633" s="28"/>
      <c r="FU633" s="28"/>
      <c r="FV633" s="28"/>
      <c r="FW633" s="28"/>
      <c r="FX633" s="28"/>
      <c r="FY633" s="28"/>
      <c r="FZ633" s="28"/>
      <c r="GA633" s="28"/>
      <c r="GB633" s="28"/>
      <c r="GC633" s="28"/>
      <c r="GD633" s="28"/>
      <c r="GE633" s="28"/>
      <c r="GF633" s="28"/>
      <c r="GG633" s="28"/>
      <c r="GH633" s="28"/>
      <c r="GI633" s="28"/>
      <c r="GJ633" s="28"/>
      <c r="GK633" s="28"/>
      <c r="GL633" s="28"/>
      <c r="GM633" s="28"/>
      <c r="GN633" s="28"/>
      <c r="GO633" s="28"/>
      <c r="GP633" s="28"/>
      <c r="GQ633" s="28"/>
      <c r="GR633" s="28"/>
      <c r="GS633" s="28"/>
      <c r="GT633" s="28"/>
      <c r="GU633" s="28"/>
      <c r="GV633" s="28"/>
      <c r="GW633" s="28"/>
      <c r="GX633" s="28"/>
      <c r="GY633" s="28"/>
      <c r="GZ633" s="28"/>
      <c r="HA633" s="28"/>
      <c r="HB633" s="28"/>
      <c r="HC633" s="28"/>
      <c r="HD633" s="28"/>
      <c r="HE633" s="28"/>
      <c r="HF633" s="28"/>
      <c r="HG633" s="28"/>
      <c r="HH633" s="28"/>
      <c r="HI633" s="28"/>
      <c r="HJ633" s="28"/>
      <c r="HK633" s="28"/>
      <c r="HL633" s="28"/>
      <c r="HM633" s="28"/>
      <c r="HN633" s="28"/>
      <c r="HO633" s="28"/>
      <c r="HP633" s="28"/>
      <c r="HQ633" s="28"/>
      <c r="HR633" s="28"/>
      <c r="HS633" s="28"/>
      <c r="HT633" s="28"/>
      <c r="HU633" s="28"/>
      <c r="HV633" s="28"/>
      <c r="HW633" s="28"/>
      <c r="HX633" s="28"/>
      <c r="HY633" s="28"/>
      <c r="HZ633" s="28"/>
      <c r="IA633" s="28"/>
      <c r="IB633" s="28"/>
      <c r="IC633" s="28"/>
      <c r="ID633" s="28"/>
      <c r="IE633" s="28"/>
      <c r="IF633" s="28"/>
      <c r="IG633" s="28"/>
      <c r="IH633" s="28"/>
      <c r="II633" s="28"/>
      <c r="IJ633" s="28"/>
      <c r="IK633" s="28"/>
      <c r="IL633" s="28"/>
      <c r="IM633" s="28"/>
    </row>
    <row r="634" spans="1:247" ht="25.5">
      <c r="A634" s="17" t="s">
        <v>3748</v>
      </c>
      <c r="B634" s="18" t="s">
        <v>3749</v>
      </c>
      <c r="C634" s="19" t="s">
        <v>396</v>
      </c>
      <c r="D634" s="20" t="s">
        <v>3750</v>
      </c>
      <c r="E634" s="21" t="s">
        <v>3751</v>
      </c>
      <c r="F634" s="17" t="s">
        <v>368</v>
      </c>
      <c r="G634" s="22">
        <v>71600000</v>
      </c>
      <c r="H634" s="23" t="s">
        <v>2476</v>
      </c>
      <c r="I634" s="22">
        <v>71630000</v>
      </c>
      <c r="J634" s="23" t="s">
        <v>3752</v>
      </c>
      <c r="K634" s="24"/>
      <c r="L634" s="25">
        <v>2000</v>
      </c>
      <c r="M634" s="26"/>
      <c r="N634" s="27" t="s">
        <v>3753</v>
      </c>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28"/>
      <c r="AY634" s="28"/>
      <c r="AZ634" s="28"/>
      <c r="BA634" s="28"/>
      <c r="BB634" s="28"/>
      <c r="BC634" s="28"/>
      <c r="BD634" s="28"/>
      <c r="BE634" s="28"/>
      <c r="BF634" s="28"/>
      <c r="BG634" s="28"/>
      <c r="BH634" s="28"/>
      <c r="BI634" s="28"/>
      <c r="BJ634" s="28"/>
      <c r="BK634" s="28"/>
      <c r="BL634" s="28"/>
      <c r="BM634" s="28"/>
      <c r="BN634" s="28"/>
      <c r="BO634" s="28"/>
      <c r="BP634" s="28"/>
      <c r="BQ634" s="28"/>
      <c r="BR634" s="28"/>
      <c r="BS634" s="28"/>
      <c r="BT634" s="28"/>
      <c r="BU634" s="28"/>
      <c r="BV634" s="28"/>
      <c r="BW634" s="28"/>
      <c r="BX634" s="28"/>
      <c r="BY634" s="28"/>
      <c r="BZ634" s="28"/>
      <c r="CA634" s="28"/>
      <c r="CB634" s="28"/>
      <c r="CC634" s="28"/>
      <c r="CD634" s="28"/>
      <c r="CE634" s="28"/>
      <c r="CF634" s="28"/>
      <c r="CG634" s="28"/>
      <c r="CH634" s="28"/>
      <c r="CI634" s="28"/>
      <c r="CJ634" s="28"/>
      <c r="CK634" s="28"/>
      <c r="CL634" s="28"/>
      <c r="CM634" s="28"/>
      <c r="CN634" s="28"/>
      <c r="CO634" s="28"/>
      <c r="CP634" s="28"/>
      <c r="CQ634" s="28"/>
      <c r="CR634" s="28"/>
      <c r="CS634" s="28"/>
      <c r="CT634" s="28"/>
      <c r="CU634" s="28"/>
      <c r="CV634" s="28"/>
      <c r="CW634" s="28"/>
      <c r="CX634" s="28"/>
      <c r="CY634" s="28"/>
      <c r="CZ634" s="28"/>
      <c r="DA634" s="28"/>
      <c r="DB634" s="28"/>
      <c r="DC634" s="28"/>
      <c r="DD634" s="28"/>
      <c r="DE634" s="28"/>
      <c r="DF634" s="28"/>
      <c r="DG634" s="28"/>
      <c r="DH634" s="28"/>
      <c r="DI634" s="28"/>
      <c r="DJ634" s="28"/>
      <c r="DK634" s="28"/>
      <c r="DL634" s="28"/>
      <c r="DM634" s="28"/>
      <c r="DN634" s="28"/>
      <c r="DO634" s="28"/>
      <c r="DP634" s="28"/>
      <c r="DQ634" s="28"/>
      <c r="DR634" s="28"/>
      <c r="DS634" s="28"/>
      <c r="DT634" s="28"/>
      <c r="DU634" s="28"/>
      <c r="DV634" s="28"/>
      <c r="DW634" s="28"/>
      <c r="DX634" s="28"/>
      <c r="DY634" s="28"/>
      <c r="DZ634" s="28"/>
      <c r="EA634" s="28"/>
      <c r="EB634" s="28"/>
      <c r="EC634" s="28"/>
      <c r="ED634" s="28"/>
      <c r="EE634" s="28"/>
      <c r="EF634" s="28"/>
      <c r="EG634" s="28"/>
      <c r="EH634" s="28"/>
      <c r="EI634" s="28"/>
      <c r="EJ634" s="28"/>
      <c r="EK634" s="28"/>
      <c r="EL634" s="28"/>
      <c r="EM634" s="28"/>
      <c r="EN634" s="28"/>
      <c r="EO634" s="28"/>
      <c r="EP634" s="28"/>
      <c r="EQ634" s="28"/>
      <c r="ER634" s="28"/>
      <c r="ES634" s="28"/>
      <c r="ET634" s="28"/>
      <c r="EU634" s="28"/>
      <c r="EV634" s="28"/>
      <c r="EW634" s="28"/>
      <c r="EX634" s="28"/>
      <c r="EY634" s="28"/>
      <c r="EZ634" s="28"/>
      <c r="FA634" s="28"/>
      <c r="FB634" s="28"/>
      <c r="FC634" s="28"/>
      <c r="FD634" s="28"/>
      <c r="FE634" s="28"/>
      <c r="FF634" s="28"/>
      <c r="FG634" s="28"/>
      <c r="FH634" s="28"/>
      <c r="FI634" s="28"/>
      <c r="FJ634" s="28"/>
      <c r="FK634" s="28"/>
      <c r="FL634" s="28"/>
      <c r="FM634" s="28"/>
      <c r="FN634" s="28"/>
      <c r="FO634" s="28"/>
      <c r="FP634" s="28"/>
      <c r="FQ634" s="28"/>
      <c r="FR634" s="28"/>
      <c r="FS634" s="28"/>
      <c r="FT634" s="28"/>
      <c r="FU634" s="28"/>
      <c r="FV634" s="28"/>
      <c r="FW634" s="28"/>
      <c r="FX634" s="28"/>
      <c r="FY634" s="28"/>
      <c r="FZ634" s="28"/>
      <c r="GA634" s="28"/>
      <c r="GB634" s="28"/>
      <c r="GC634" s="28"/>
      <c r="GD634" s="28"/>
      <c r="GE634" s="28"/>
      <c r="GF634" s="28"/>
      <c r="GG634" s="28"/>
      <c r="GH634" s="28"/>
      <c r="GI634" s="28"/>
      <c r="GJ634" s="28"/>
      <c r="GK634" s="28"/>
      <c r="GL634" s="28"/>
      <c r="GM634" s="28"/>
      <c r="GN634" s="28"/>
      <c r="GO634" s="28"/>
      <c r="GP634" s="28"/>
      <c r="GQ634" s="28"/>
      <c r="GR634" s="28"/>
      <c r="GS634" s="28"/>
      <c r="GT634" s="28"/>
      <c r="GU634" s="28"/>
      <c r="GV634" s="28"/>
      <c r="GW634" s="28"/>
      <c r="GX634" s="28"/>
      <c r="GY634" s="28"/>
      <c r="GZ634" s="28"/>
      <c r="HA634" s="28"/>
      <c r="HB634" s="28"/>
      <c r="HC634" s="28"/>
      <c r="HD634" s="28"/>
      <c r="HE634" s="28"/>
      <c r="HF634" s="28"/>
      <c r="HG634" s="28"/>
      <c r="HH634" s="28"/>
      <c r="HI634" s="28"/>
      <c r="HJ634" s="28"/>
      <c r="HK634" s="28"/>
      <c r="HL634" s="28"/>
      <c r="HM634" s="28"/>
      <c r="HN634" s="28"/>
      <c r="HO634" s="28"/>
      <c r="HP634" s="28"/>
      <c r="HQ634" s="28"/>
      <c r="HR634" s="28"/>
      <c r="HS634" s="28"/>
      <c r="HT634" s="28"/>
      <c r="HU634" s="28"/>
      <c r="HV634" s="28"/>
      <c r="HW634" s="28"/>
      <c r="HX634" s="28"/>
      <c r="HY634" s="28"/>
      <c r="HZ634" s="28"/>
      <c r="IA634" s="28"/>
      <c r="IB634" s="28"/>
      <c r="IC634" s="28"/>
      <c r="ID634" s="28"/>
      <c r="IE634" s="28"/>
      <c r="IF634" s="28"/>
      <c r="IG634" s="28"/>
      <c r="IH634" s="28"/>
      <c r="II634" s="28"/>
      <c r="IJ634" s="28"/>
      <c r="IK634" s="28"/>
      <c r="IL634" s="28"/>
      <c r="IM634" s="28"/>
    </row>
    <row r="635" spans="1:247" ht="25.5">
      <c r="A635" s="17" t="s">
        <v>3754</v>
      </c>
      <c r="B635" s="18" t="s">
        <v>3755</v>
      </c>
      <c r="C635" s="19" t="s">
        <v>396</v>
      </c>
      <c r="D635" s="20" t="s">
        <v>1313</v>
      </c>
      <c r="E635" s="21" t="s">
        <v>1314</v>
      </c>
      <c r="F635" s="17" t="s">
        <v>388</v>
      </c>
      <c r="G635" s="22" t="s">
        <v>2003</v>
      </c>
      <c r="H635" s="23" t="s">
        <v>1329</v>
      </c>
      <c r="I635" s="22" t="s">
        <v>2488</v>
      </c>
      <c r="J635" s="23" t="s">
        <v>3756</v>
      </c>
      <c r="K635" s="24" t="s">
        <v>1388</v>
      </c>
      <c r="L635" s="25">
        <v>1149</v>
      </c>
      <c r="M635" s="26" t="s">
        <v>3757</v>
      </c>
      <c r="N635" s="27"/>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28"/>
      <c r="AY635" s="28"/>
      <c r="AZ635" s="28"/>
      <c r="BA635" s="28"/>
      <c r="BB635" s="28"/>
      <c r="BC635" s="28"/>
      <c r="BD635" s="28"/>
      <c r="BE635" s="28"/>
      <c r="BF635" s="28"/>
      <c r="BG635" s="28"/>
      <c r="BH635" s="28"/>
      <c r="BI635" s="28"/>
      <c r="BJ635" s="28"/>
      <c r="BK635" s="28"/>
      <c r="BL635" s="28"/>
      <c r="BM635" s="28"/>
      <c r="BN635" s="28"/>
      <c r="BO635" s="28"/>
      <c r="BP635" s="28"/>
      <c r="BQ635" s="28"/>
      <c r="BR635" s="28"/>
      <c r="BS635" s="28"/>
      <c r="BT635" s="28"/>
      <c r="BU635" s="28"/>
      <c r="BV635" s="28"/>
      <c r="BW635" s="28"/>
      <c r="BX635" s="28"/>
      <c r="BY635" s="28"/>
      <c r="BZ635" s="28"/>
      <c r="CA635" s="28"/>
      <c r="CB635" s="28"/>
      <c r="CC635" s="28"/>
      <c r="CD635" s="28"/>
      <c r="CE635" s="28"/>
      <c r="CF635" s="28"/>
      <c r="CG635" s="28"/>
      <c r="CH635" s="28"/>
      <c r="CI635" s="28"/>
      <c r="CJ635" s="28"/>
      <c r="CK635" s="28"/>
      <c r="CL635" s="28"/>
      <c r="CM635" s="28"/>
      <c r="CN635" s="28"/>
      <c r="CO635" s="28"/>
      <c r="CP635" s="28"/>
      <c r="CQ635" s="28"/>
      <c r="CR635" s="28"/>
      <c r="CS635" s="28"/>
      <c r="CT635" s="28"/>
      <c r="CU635" s="28"/>
      <c r="CV635" s="28"/>
      <c r="CW635" s="28"/>
      <c r="CX635" s="28"/>
      <c r="CY635" s="28"/>
      <c r="CZ635" s="28"/>
      <c r="DA635" s="28"/>
      <c r="DB635" s="28"/>
      <c r="DC635" s="28"/>
      <c r="DD635" s="28"/>
      <c r="DE635" s="28"/>
      <c r="DF635" s="28"/>
      <c r="DG635" s="28"/>
      <c r="DH635" s="28"/>
      <c r="DI635" s="28"/>
      <c r="DJ635" s="28"/>
      <c r="DK635" s="28"/>
      <c r="DL635" s="28"/>
      <c r="DM635" s="28"/>
      <c r="DN635" s="28"/>
      <c r="DO635" s="28"/>
      <c r="DP635" s="28"/>
      <c r="DQ635" s="28"/>
      <c r="DR635" s="28"/>
      <c r="DS635" s="28"/>
      <c r="DT635" s="28"/>
      <c r="DU635" s="28"/>
      <c r="DV635" s="28"/>
      <c r="DW635" s="28"/>
      <c r="DX635" s="28"/>
      <c r="DY635" s="28"/>
      <c r="DZ635" s="28"/>
      <c r="EA635" s="28"/>
      <c r="EB635" s="28"/>
      <c r="EC635" s="28"/>
      <c r="ED635" s="28"/>
      <c r="EE635" s="28"/>
      <c r="EF635" s="28"/>
      <c r="EG635" s="28"/>
      <c r="EH635" s="28"/>
      <c r="EI635" s="28"/>
      <c r="EJ635" s="28"/>
      <c r="EK635" s="28"/>
      <c r="EL635" s="28"/>
      <c r="EM635" s="28"/>
      <c r="EN635" s="28"/>
      <c r="EO635" s="28"/>
      <c r="EP635" s="28"/>
      <c r="EQ635" s="28"/>
      <c r="ER635" s="28"/>
      <c r="ES635" s="28"/>
      <c r="ET635" s="28"/>
      <c r="EU635" s="28"/>
      <c r="EV635" s="28"/>
      <c r="EW635" s="28"/>
      <c r="EX635" s="28"/>
      <c r="EY635" s="28"/>
      <c r="EZ635" s="28"/>
      <c r="FA635" s="28"/>
      <c r="FB635" s="28"/>
      <c r="FC635" s="28"/>
      <c r="FD635" s="28"/>
      <c r="FE635" s="28"/>
      <c r="FF635" s="28"/>
      <c r="FG635" s="28"/>
      <c r="FH635" s="28"/>
      <c r="FI635" s="28"/>
      <c r="FJ635" s="28"/>
      <c r="FK635" s="28"/>
      <c r="FL635" s="28"/>
      <c r="FM635" s="28"/>
      <c r="FN635" s="28"/>
      <c r="FO635" s="28"/>
      <c r="FP635" s="28"/>
      <c r="FQ635" s="28"/>
      <c r="FR635" s="28"/>
      <c r="FS635" s="28"/>
      <c r="FT635" s="28"/>
      <c r="FU635" s="28"/>
      <c r="FV635" s="28"/>
      <c r="FW635" s="28"/>
      <c r="FX635" s="28"/>
      <c r="FY635" s="28"/>
      <c r="FZ635" s="28"/>
      <c r="GA635" s="28"/>
      <c r="GB635" s="28"/>
      <c r="GC635" s="28"/>
      <c r="GD635" s="28"/>
      <c r="GE635" s="28"/>
      <c r="GF635" s="28"/>
      <c r="GG635" s="28"/>
      <c r="GH635" s="28"/>
      <c r="GI635" s="28"/>
      <c r="GJ635" s="28"/>
      <c r="GK635" s="28"/>
      <c r="GL635" s="28"/>
      <c r="GM635" s="28"/>
      <c r="GN635" s="28"/>
      <c r="GO635" s="28"/>
      <c r="GP635" s="28"/>
      <c r="GQ635" s="28"/>
      <c r="GR635" s="28"/>
      <c r="GS635" s="28"/>
      <c r="GT635" s="28"/>
      <c r="GU635" s="28"/>
      <c r="GV635" s="28"/>
      <c r="GW635" s="28"/>
      <c r="GX635" s="28"/>
      <c r="GY635" s="28"/>
      <c r="GZ635" s="28"/>
      <c r="HA635" s="28"/>
      <c r="HB635" s="28"/>
      <c r="HC635" s="28"/>
      <c r="HD635" s="28"/>
      <c r="HE635" s="28"/>
      <c r="HF635" s="28"/>
      <c r="HG635" s="28"/>
      <c r="HH635" s="28"/>
      <c r="HI635" s="28"/>
      <c r="HJ635" s="28"/>
      <c r="HK635" s="28"/>
      <c r="HL635" s="28"/>
      <c r="HM635" s="28"/>
      <c r="HN635" s="28"/>
      <c r="HO635" s="28"/>
      <c r="HP635" s="28"/>
      <c r="HQ635" s="28"/>
      <c r="HR635" s="28"/>
      <c r="HS635" s="28"/>
      <c r="HT635" s="28"/>
      <c r="HU635" s="28"/>
      <c r="HV635" s="28"/>
      <c r="HW635" s="28"/>
      <c r="HX635" s="28"/>
      <c r="HY635" s="28"/>
      <c r="HZ635" s="28"/>
      <c r="IA635" s="28"/>
      <c r="IB635" s="28"/>
      <c r="IC635" s="28"/>
      <c r="ID635" s="28"/>
      <c r="IE635" s="28"/>
      <c r="IF635" s="28"/>
      <c r="IG635" s="28"/>
      <c r="IH635" s="28"/>
      <c r="II635" s="28"/>
      <c r="IJ635" s="28"/>
      <c r="IK635" s="28"/>
      <c r="IL635" s="28"/>
      <c r="IM635" s="28"/>
    </row>
    <row r="636" spans="1:247" ht="25.5">
      <c r="A636" s="17" t="s">
        <v>3758</v>
      </c>
      <c r="B636" s="18" t="s">
        <v>3755</v>
      </c>
      <c r="C636" s="19" t="s">
        <v>396</v>
      </c>
      <c r="D636" s="20" t="s">
        <v>1651</v>
      </c>
      <c r="E636" s="21" t="s">
        <v>1652</v>
      </c>
      <c r="F636" s="17" t="s">
        <v>388</v>
      </c>
      <c r="G636" s="22" t="s">
        <v>654</v>
      </c>
      <c r="H636" s="23" t="s">
        <v>1454</v>
      </c>
      <c r="I636" s="22" t="s">
        <v>3759</v>
      </c>
      <c r="J636" s="23" t="s">
        <v>3760</v>
      </c>
      <c r="K636" s="24">
        <v>20000</v>
      </c>
      <c r="L636" s="25">
        <v>4700</v>
      </c>
      <c r="M636" s="26" t="s">
        <v>3761</v>
      </c>
      <c r="N636" s="27"/>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8"/>
      <c r="DV636" s="28"/>
      <c r="DW636" s="28"/>
      <c r="DX636" s="28"/>
      <c r="DY636" s="28"/>
      <c r="DZ636" s="28"/>
      <c r="EA636" s="28"/>
      <c r="EB636" s="28"/>
      <c r="EC636" s="28"/>
      <c r="ED636" s="28"/>
      <c r="EE636" s="28"/>
      <c r="EF636" s="28"/>
      <c r="EG636" s="28"/>
      <c r="EH636" s="28"/>
      <c r="EI636" s="28"/>
      <c r="EJ636" s="28"/>
      <c r="EK636" s="28"/>
      <c r="EL636" s="28"/>
      <c r="EM636" s="28"/>
      <c r="EN636" s="28"/>
      <c r="EO636" s="28"/>
      <c r="EP636" s="28"/>
      <c r="EQ636" s="28"/>
      <c r="ER636" s="28"/>
      <c r="ES636" s="28"/>
      <c r="ET636" s="28"/>
      <c r="EU636" s="28"/>
      <c r="EV636" s="28"/>
      <c r="EW636" s="28"/>
      <c r="EX636" s="28"/>
      <c r="EY636" s="28"/>
      <c r="EZ636" s="28"/>
      <c r="FA636" s="28"/>
      <c r="FB636" s="28"/>
      <c r="FC636" s="28"/>
      <c r="FD636" s="28"/>
      <c r="FE636" s="28"/>
      <c r="FF636" s="28"/>
      <c r="FG636" s="28"/>
      <c r="FH636" s="28"/>
      <c r="FI636" s="28"/>
      <c r="FJ636" s="28"/>
      <c r="FK636" s="28"/>
      <c r="FL636" s="28"/>
      <c r="FM636" s="28"/>
      <c r="FN636" s="28"/>
      <c r="FO636" s="28"/>
      <c r="FP636" s="28"/>
      <c r="FQ636" s="28"/>
      <c r="FR636" s="28"/>
      <c r="FS636" s="28"/>
      <c r="FT636" s="28"/>
      <c r="FU636" s="28"/>
      <c r="FV636" s="28"/>
      <c r="FW636" s="28"/>
      <c r="FX636" s="28"/>
      <c r="FY636" s="28"/>
      <c r="FZ636" s="28"/>
      <c r="GA636" s="28"/>
      <c r="GB636" s="28"/>
      <c r="GC636" s="28"/>
      <c r="GD636" s="28"/>
      <c r="GE636" s="28"/>
      <c r="GF636" s="28"/>
      <c r="GG636" s="28"/>
      <c r="GH636" s="28"/>
      <c r="GI636" s="28"/>
      <c r="GJ636" s="28"/>
      <c r="GK636" s="28"/>
      <c r="GL636" s="28"/>
      <c r="GM636" s="28"/>
      <c r="GN636" s="28"/>
      <c r="GO636" s="28"/>
      <c r="GP636" s="28"/>
      <c r="GQ636" s="28"/>
      <c r="GR636" s="28"/>
      <c r="GS636" s="28"/>
      <c r="GT636" s="28"/>
      <c r="GU636" s="28"/>
      <c r="GV636" s="28"/>
      <c r="GW636" s="28"/>
      <c r="GX636" s="28"/>
      <c r="GY636" s="28"/>
      <c r="GZ636" s="28"/>
      <c r="HA636" s="28"/>
      <c r="HB636" s="28"/>
      <c r="HC636" s="28"/>
      <c r="HD636" s="28"/>
      <c r="HE636" s="28"/>
      <c r="HF636" s="28"/>
      <c r="HG636" s="28"/>
      <c r="HH636" s="28"/>
      <c r="HI636" s="28"/>
      <c r="HJ636" s="28"/>
      <c r="HK636" s="28"/>
      <c r="HL636" s="28"/>
      <c r="HM636" s="28"/>
      <c r="HN636" s="28"/>
      <c r="HO636" s="28"/>
      <c r="HP636" s="28"/>
      <c r="HQ636" s="28"/>
      <c r="HR636" s="28"/>
      <c r="HS636" s="28"/>
      <c r="HT636" s="28"/>
      <c r="HU636" s="28"/>
      <c r="HV636" s="28"/>
      <c r="HW636" s="28"/>
      <c r="HX636" s="28"/>
      <c r="HY636" s="28"/>
      <c r="HZ636" s="28"/>
      <c r="IA636" s="28"/>
      <c r="IB636" s="28"/>
      <c r="IC636" s="28"/>
      <c r="ID636" s="28"/>
      <c r="IE636" s="28"/>
      <c r="IF636" s="28"/>
      <c r="IG636" s="28"/>
      <c r="IH636" s="28"/>
      <c r="II636" s="28"/>
      <c r="IJ636" s="28"/>
      <c r="IK636" s="28"/>
      <c r="IL636" s="28"/>
      <c r="IM636" s="28"/>
    </row>
    <row r="637" spans="1:247" ht="102">
      <c r="A637" s="17" t="s">
        <v>3762</v>
      </c>
      <c r="B637" s="18" t="s">
        <v>3755</v>
      </c>
      <c r="C637" s="19" t="s">
        <v>396</v>
      </c>
      <c r="D637" s="20" t="s">
        <v>416</v>
      </c>
      <c r="E637" s="21" t="s">
        <v>417</v>
      </c>
      <c r="F637" s="17" t="s">
        <v>388</v>
      </c>
      <c r="G637" s="22" t="s">
        <v>3763</v>
      </c>
      <c r="H637" s="23" t="s">
        <v>3764</v>
      </c>
      <c r="I637" s="22" t="s">
        <v>906</v>
      </c>
      <c r="J637" s="23" t="s">
        <v>3765</v>
      </c>
      <c r="K637" s="24"/>
      <c r="L637" s="25">
        <v>47695</v>
      </c>
      <c r="M637" s="26" t="s">
        <v>3766</v>
      </c>
      <c r="N637" s="27"/>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28"/>
      <c r="CM637" s="28"/>
      <c r="CN637" s="28"/>
      <c r="CO637" s="28"/>
      <c r="CP637" s="28"/>
      <c r="CQ637" s="28"/>
      <c r="CR637" s="28"/>
      <c r="CS637" s="28"/>
      <c r="CT637" s="28"/>
      <c r="CU637" s="28"/>
      <c r="CV637" s="28"/>
      <c r="CW637" s="28"/>
      <c r="CX637" s="28"/>
      <c r="CY637" s="28"/>
      <c r="CZ637" s="28"/>
      <c r="DA637" s="28"/>
      <c r="DB637" s="28"/>
      <c r="DC637" s="28"/>
      <c r="DD637" s="28"/>
      <c r="DE637" s="28"/>
      <c r="DF637" s="28"/>
      <c r="DG637" s="28"/>
      <c r="DH637" s="28"/>
      <c r="DI637" s="28"/>
      <c r="DJ637" s="28"/>
      <c r="DK637" s="28"/>
      <c r="DL637" s="28"/>
      <c r="DM637" s="28"/>
      <c r="DN637" s="28"/>
      <c r="DO637" s="28"/>
      <c r="DP637" s="28"/>
      <c r="DQ637" s="28"/>
      <c r="DR637" s="28"/>
      <c r="DS637" s="28"/>
      <c r="DT637" s="28"/>
      <c r="DU637" s="28"/>
      <c r="DV637" s="28"/>
      <c r="DW637" s="28"/>
      <c r="DX637" s="28"/>
      <c r="DY637" s="28"/>
      <c r="DZ637" s="28"/>
      <c r="EA637" s="28"/>
      <c r="EB637" s="28"/>
      <c r="EC637" s="28"/>
      <c r="ED637" s="28"/>
      <c r="EE637" s="28"/>
      <c r="EF637" s="28"/>
      <c r="EG637" s="28"/>
      <c r="EH637" s="28"/>
      <c r="EI637" s="28"/>
      <c r="EJ637" s="28"/>
      <c r="EK637" s="28"/>
      <c r="EL637" s="28"/>
      <c r="EM637" s="28"/>
      <c r="EN637" s="28"/>
      <c r="EO637" s="28"/>
      <c r="EP637" s="28"/>
      <c r="EQ637" s="28"/>
      <c r="ER637" s="28"/>
      <c r="ES637" s="28"/>
      <c r="ET637" s="28"/>
      <c r="EU637" s="28"/>
      <c r="EV637" s="28"/>
      <c r="EW637" s="28"/>
      <c r="EX637" s="28"/>
      <c r="EY637" s="28"/>
      <c r="EZ637" s="28"/>
      <c r="FA637" s="28"/>
      <c r="FB637" s="28"/>
      <c r="FC637" s="28"/>
      <c r="FD637" s="28"/>
      <c r="FE637" s="28"/>
      <c r="FF637" s="28"/>
      <c r="FG637" s="28"/>
      <c r="FH637" s="28"/>
      <c r="FI637" s="28"/>
      <c r="FJ637" s="28"/>
      <c r="FK637" s="28"/>
      <c r="FL637" s="28"/>
      <c r="FM637" s="28"/>
      <c r="FN637" s="28"/>
      <c r="FO637" s="28"/>
      <c r="FP637" s="28"/>
      <c r="FQ637" s="28"/>
      <c r="FR637" s="28"/>
      <c r="FS637" s="28"/>
      <c r="FT637" s="28"/>
      <c r="FU637" s="28"/>
      <c r="FV637" s="28"/>
      <c r="FW637" s="28"/>
      <c r="FX637" s="28"/>
      <c r="FY637" s="28"/>
      <c r="FZ637" s="28"/>
      <c r="GA637" s="28"/>
      <c r="GB637" s="28"/>
      <c r="GC637" s="28"/>
      <c r="GD637" s="28"/>
      <c r="GE637" s="28"/>
      <c r="GF637" s="28"/>
      <c r="GG637" s="28"/>
      <c r="GH637" s="28"/>
      <c r="GI637" s="28"/>
      <c r="GJ637" s="28"/>
      <c r="GK637" s="28"/>
      <c r="GL637" s="28"/>
      <c r="GM637" s="28"/>
      <c r="GN637" s="28"/>
      <c r="GO637" s="28"/>
      <c r="GP637" s="28"/>
      <c r="GQ637" s="28"/>
      <c r="GR637" s="28"/>
      <c r="GS637" s="28"/>
      <c r="GT637" s="28"/>
      <c r="GU637" s="28"/>
      <c r="GV637" s="28"/>
      <c r="GW637" s="28"/>
      <c r="GX637" s="28"/>
      <c r="GY637" s="28"/>
      <c r="GZ637" s="28"/>
      <c r="HA637" s="28"/>
      <c r="HB637" s="28"/>
      <c r="HC637" s="28"/>
      <c r="HD637" s="28"/>
      <c r="HE637" s="28"/>
      <c r="HF637" s="28"/>
      <c r="HG637" s="28"/>
      <c r="HH637" s="28"/>
      <c r="HI637" s="28"/>
      <c r="HJ637" s="28"/>
      <c r="HK637" s="28"/>
      <c r="HL637" s="28"/>
      <c r="HM637" s="28"/>
      <c r="HN637" s="28"/>
      <c r="HO637" s="28"/>
      <c r="HP637" s="28"/>
      <c r="HQ637" s="28"/>
      <c r="HR637" s="28"/>
      <c r="HS637" s="28"/>
      <c r="HT637" s="28"/>
      <c r="HU637" s="28"/>
      <c r="HV637" s="28"/>
      <c r="HW637" s="28"/>
      <c r="HX637" s="28"/>
      <c r="HY637" s="28"/>
      <c r="HZ637" s="28"/>
      <c r="IA637" s="28"/>
      <c r="IB637" s="28"/>
      <c r="IC637" s="28"/>
      <c r="ID637" s="28"/>
      <c r="IE637" s="28"/>
      <c r="IF637" s="28"/>
      <c r="IG637" s="28"/>
      <c r="IH637" s="28"/>
      <c r="II637" s="28"/>
      <c r="IJ637" s="28"/>
      <c r="IK637" s="28"/>
      <c r="IL637" s="28"/>
      <c r="IM637" s="28"/>
    </row>
    <row r="638" spans="1:247" ht="51">
      <c r="A638" s="17" t="s">
        <v>3767</v>
      </c>
      <c r="B638" s="18" t="s">
        <v>3768</v>
      </c>
      <c r="C638" s="19" t="s">
        <v>396</v>
      </c>
      <c r="D638" s="20" t="s">
        <v>3769</v>
      </c>
      <c r="E638" s="21" t="s">
        <v>3770</v>
      </c>
      <c r="F638" s="17" t="s">
        <v>369</v>
      </c>
      <c r="G638" s="22" t="s">
        <v>3771</v>
      </c>
      <c r="H638" s="23" t="s">
        <v>3772</v>
      </c>
      <c r="I638" s="22" t="s">
        <v>3773</v>
      </c>
      <c r="J638" s="23" t="s">
        <v>3774</v>
      </c>
      <c r="K638" s="24"/>
      <c r="L638" s="25">
        <v>4550</v>
      </c>
      <c r="M638" s="26" t="s">
        <v>3775</v>
      </c>
      <c r="N638" s="27"/>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28"/>
      <c r="CM638" s="28"/>
      <c r="CN638" s="28"/>
      <c r="CO638" s="28"/>
      <c r="CP638" s="28"/>
      <c r="CQ638" s="28"/>
      <c r="CR638" s="28"/>
      <c r="CS638" s="28"/>
      <c r="CT638" s="28"/>
      <c r="CU638" s="28"/>
      <c r="CV638" s="28"/>
      <c r="CW638" s="28"/>
      <c r="CX638" s="28"/>
      <c r="CY638" s="28"/>
      <c r="CZ638" s="28"/>
      <c r="DA638" s="28"/>
      <c r="DB638" s="28"/>
      <c r="DC638" s="28"/>
      <c r="DD638" s="28"/>
      <c r="DE638" s="28"/>
      <c r="DF638" s="28"/>
      <c r="DG638" s="28"/>
      <c r="DH638" s="28"/>
      <c r="DI638" s="28"/>
      <c r="DJ638" s="28"/>
      <c r="DK638" s="28"/>
      <c r="DL638" s="28"/>
      <c r="DM638" s="28"/>
      <c r="DN638" s="28"/>
      <c r="DO638" s="28"/>
      <c r="DP638" s="28"/>
      <c r="DQ638" s="28"/>
      <c r="DR638" s="28"/>
      <c r="DS638" s="28"/>
      <c r="DT638" s="28"/>
      <c r="DU638" s="28"/>
      <c r="DV638" s="28"/>
      <c r="DW638" s="28"/>
      <c r="DX638" s="28"/>
      <c r="DY638" s="28"/>
      <c r="DZ638" s="28"/>
      <c r="EA638" s="28"/>
      <c r="EB638" s="28"/>
      <c r="EC638" s="28"/>
      <c r="ED638" s="28"/>
      <c r="EE638" s="28"/>
      <c r="EF638" s="28"/>
      <c r="EG638" s="28"/>
      <c r="EH638" s="28"/>
      <c r="EI638" s="28"/>
      <c r="EJ638" s="28"/>
      <c r="EK638" s="28"/>
      <c r="EL638" s="28"/>
      <c r="EM638" s="28"/>
      <c r="EN638" s="28"/>
      <c r="EO638" s="28"/>
      <c r="EP638" s="28"/>
      <c r="EQ638" s="28"/>
      <c r="ER638" s="28"/>
      <c r="ES638" s="28"/>
      <c r="ET638" s="28"/>
      <c r="EU638" s="28"/>
      <c r="EV638" s="28"/>
      <c r="EW638" s="28"/>
      <c r="EX638" s="28"/>
      <c r="EY638" s="28"/>
      <c r="EZ638" s="28"/>
      <c r="FA638" s="28"/>
      <c r="FB638" s="28"/>
      <c r="FC638" s="28"/>
      <c r="FD638" s="28"/>
      <c r="FE638" s="28"/>
      <c r="FF638" s="28"/>
      <c r="FG638" s="28"/>
      <c r="FH638" s="28"/>
      <c r="FI638" s="28"/>
      <c r="FJ638" s="28"/>
      <c r="FK638" s="28"/>
      <c r="FL638" s="28"/>
      <c r="FM638" s="28"/>
      <c r="FN638" s="28"/>
      <c r="FO638" s="28"/>
      <c r="FP638" s="28"/>
      <c r="FQ638" s="28"/>
      <c r="FR638" s="28"/>
      <c r="FS638" s="28"/>
      <c r="FT638" s="28"/>
      <c r="FU638" s="28"/>
      <c r="FV638" s="28"/>
      <c r="FW638" s="28"/>
      <c r="FX638" s="28"/>
      <c r="FY638" s="28"/>
      <c r="FZ638" s="28"/>
      <c r="GA638" s="28"/>
      <c r="GB638" s="28"/>
      <c r="GC638" s="28"/>
      <c r="GD638" s="28"/>
      <c r="GE638" s="28"/>
      <c r="GF638" s="28"/>
      <c r="GG638" s="28"/>
      <c r="GH638" s="28"/>
      <c r="GI638" s="28"/>
      <c r="GJ638" s="28"/>
      <c r="GK638" s="28"/>
      <c r="GL638" s="28"/>
      <c r="GM638" s="28"/>
      <c r="GN638" s="28"/>
      <c r="GO638" s="28"/>
      <c r="GP638" s="28"/>
      <c r="GQ638" s="28"/>
      <c r="GR638" s="28"/>
      <c r="GS638" s="28"/>
      <c r="GT638" s="28"/>
      <c r="GU638" s="28"/>
      <c r="GV638" s="28"/>
      <c r="GW638" s="28"/>
      <c r="GX638" s="28"/>
      <c r="GY638" s="28"/>
      <c r="GZ638" s="28"/>
      <c r="HA638" s="28"/>
      <c r="HB638" s="28"/>
      <c r="HC638" s="28"/>
      <c r="HD638" s="28"/>
      <c r="HE638" s="28"/>
      <c r="HF638" s="28"/>
      <c r="HG638" s="28"/>
      <c r="HH638" s="28"/>
      <c r="HI638" s="28"/>
      <c r="HJ638" s="28"/>
      <c r="HK638" s="28"/>
      <c r="HL638" s="28"/>
      <c r="HM638" s="28"/>
      <c r="HN638" s="28"/>
      <c r="HO638" s="28"/>
      <c r="HP638" s="28"/>
      <c r="HQ638" s="28"/>
      <c r="HR638" s="28"/>
      <c r="HS638" s="28"/>
      <c r="HT638" s="28"/>
      <c r="HU638" s="28"/>
      <c r="HV638" s="28"/>
      <c r="HW638" s="28"/>
      <c r="HX638" s="28"/>
      <c r="HY638" s="28"/>
      <c r="HZ638" s="28"/>
      <c r="IA638" s="28"/>
      <c r="IB638" s="28"/>
      <c r="IC638" s="28"/>
      <c r="ID638" s="28"/>
      <c r="IE638" s="28"/>
      <c r="IF638" s="28"/>
      <c r="IG638" s="28"/>
      <c r="IH638" s="28"/>
      <c r="II638" s="28"/>
      <c r="IJ638" s="28"/>
      <c r="IK638" s="28"/>
      <c r="IL638" s="28"/>
      <c r="IM638" s="28"/>
    </row>
    <row r="639" spans="1:247" ht="25.5">
      <c r="A639" s="17" t="s">
        <v>3776</v>
      </c>
      <c r="B639" s="18" t="s">
        <v>3768</v>
      </c>
      <c r="C639" s="19" t="s">
        <v>396</v>
      </c>
      <c r="D639" s="20" t="s">
        <v>3769</v>
      </c>
      <c r="E639" s="21" t="s">
        <v>3770</v>
      </c>
      <c r="F639" s="17" t="s">
        <v>368</v>
      </c>
      <c r="G639" s="22" t="s">
        <v>685</v>
      </c>
      <c r="H639" s="23" t="s">
        <v>686</v>
      </c>
      <c r="I639" s="22">
        <v>38930000</v>
      </c>
      <c r="J639" s="23" t="s">
        <v>3777</v>
      </c>
      <c r="K639" s="24">
        <v>2</v>
      </c>
      <c r="L639" s="25">
        <v>580</v>
      </c>
      <c r="M639" s="26"/>
      <c r="N639" s="27" t="s">
        <v>3778</v>
      </c>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28"/>
      <c r="AY639" s="28"/>
      <c r="AZ639" s="28"/>
      <c r="BA639" s="28"/>
      <c r="BB639" s="28"/>
      <c r="BC639" s="28"/>
      <c r="BD639" s="28"/>
      <c r="BE639" s="28"/>
      <c r="BF639" s="28"/>
      <c r="BG639" s="28"/>
      <c r="BH639" s="28"/>
      <c r="BI639" s="28"/>
      <c r="BJ639" s="28"/>
      <c r="BK639" s="28"/>
      <c r="BL639" s="28"/>
      <c r="BM639" s="28"/>
      <c r="BN639" s="28"/>
      <c r="BO639" s="28"/>
      <c r="BP639" s="28"/>
      <c r="BQ639" s="28"/>
      <c r="BR639" s="28"/>
      <c r="BS639" s="28"/>
      <c r="BT639" s="28"/>
      <c r="BU639" s="28"/>
      <c r="BV639" s="28"/>
      <c r="BW639" s="28"/>
      <c r="BX639" s="28"/>
      <c r="BY639" s="28"/>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c r="CY639" s="28"/>
      <c r="CZ639" s="28"/>
      <c r="DA639" s="28"/>
      <c r="DB639" s="28"/>
      <c r="DC639" s="28"/>
      <c r="DD639" s="28"/>
      <c r="DE639" s="28"/>
      <c r="DF639" s="28"/>
      <c r="DG639" s="28"/>
      <c r="DH639" s="28"/>
      <c r="DI639" s="28"/>
      <c r="DJ639" s="28"/>
      <c r="DK639" s="28"/>
      <c r="DL639" s="28"/>
      <c r="DM639" s="28"/>
      <c r="DN639" s="28"/>
      <c r="DO639" s="28"/>
      <c r="DP639" s="28"/>
      <c r="DQ639" s="28"/>
      <c r="DR639" s="28"/>
      <c r="DS639" s="28"/>
      <c r="DT639" s="28"/>
      <c r="DU639" s="28"/>
      <c r="DV639" s="28"/>
      <c r="DW639" s="28"/>
      <c r="DX639" s="28"/>
      <c r="DY639" s="28"/>
      <c r="DZ639" s="28"/>
      <c r="EA639" s="28"/>
      <c r="EB639" s="28"/>
      <c r="EC639" s="28"/>
      <c r="ED639" s="28"/>
      <c r="EE639" s="28"/>
      <c r="EF639" s="28"/>
      <c r="EG639" s="28"/>
      <c r="EH639" s="28"/>
      <c r="EI639" s="28"/>
      <c r="EJ639" s="28"/>
      <c r="EK639" s="28"/>
      <c r="EL639" s="28"/>
      <c r="EM639" s="28"/>
      <c r="EN639" s="28"/>
      <c r="EO639" s="28"/>
      <c r="EP639" s="28"/>
      <c r="EQ639" s="28"/>
      <c r="ER639" s="28"/>
      <c r="ES639" s="28"/>
      <c r="ET639" s="28"/>
      <c r="EU639" s="28"/>
      <c r="EV639" s="28"/>
      <c r="EW639" s="28"/>
      <c r="EX639" s="28"/>
      <c r="EY639" s="28"/>
      <c r="EZ639" s="28"/>
      <c r="FA639" s="28"/>
      <c r="FB639" s="28"/>
      <c r="FC639" s="28"/>
      <c r="FD639" s="28"/>
      <c r="FE639" s="28"/>
      <c r="FF639" s="28"/>
      <c r="FG639" s="28"/>
      <c r="FH639" s="28"/>
      <c r="FI639" s="28"/>
      <c r="FJ639" s="28"/>
      <c r="FK639" s="28"/>
      <c r="FL639" s="28"/>
      <c r="FM639" s="28"/>
      <c r="FN639" s="28"/>
      <c r="FO639" s="28"/>
      <c r="FP639" s="28"/>
      <c r="FQ639" s="28"/>
      <c r="FR639" s="28"/>
      <c r="FS639" s="28"/>
      <c r="FT639" s="28"/>
      <c r="FU639" s="28"/>
      <c r="FV639" s="28"/>
      <c r="FW639" s="28"/>
      <c r="FX639" s="28"/>
      <c r="FY639" s="28"/>
      <c r="FZ639" s="28"/>
      <c r="GA639" s="28"/>
      <c r="GB639" s="28"/>
      <c r="GC639" s="28"/>
      <c r="GD639" s="28"/>
      <c r="GE639" s="28"/>
      <c r="GF639" s="28"/>
      <c r="GG639" s="28"/>
      <c r="GH639" s="28"/>
      <c r="GI639" s="28"/>
      <c r="GJ639" s="28"/>
      <c r="GK639" s="28"/>
      <c r="GL639" s="28"/>
      <c r="GM639" s="28"/>
      <c r="GN639" s="28"/>
      <c r="GO639" s="28"/>
      <c r="GP639" s="28"/>
      <c r="GQ639" s="28"/>
      <c r="GR639" s="28"/>
      <c r="GS639" s="28"/>
      <c r="GT639" s="28"/>
      <c r="GU639" s="28"/>
      <c r="GV639" s="28"/>
      <c r="GW639" s="28"/>
      <c r="GX639" s="28"/>
      <c r="GY639" s="28"/>
      <c r="GZ639" s="28"/>
      <c r="HA639" s="28"/>
      <c r="HB639" s="28"/>
      <c r="HC639" s="28"/>
      <c r="HD639" s="28"/>
      <c r="HE639" s="28"/>
      <c r="HF639" s="28"/>
      <c r="HG639" s="28"/>
      <c r="HH639" s="28"/>
      <c r="HI639" s="28"/>
      <c r="HJ639" s="28"/>
      <c r="HK639" s="28"/>
      <c r="HL639" s="28"/>
      <c r="HM639" s="28"/>
      <c r="HN639" s="28"/>
      <c r="HO639" s="28"/>
      <c r="HP639" s="28"/>
      <c r="HQ639" s="28"/>
      <c r="HR639" s="28"/>
      <c r="HS639" s="28"/>
      <c r="HT639" s="28"/>
      <c r="HU639" s="28"/>
      <c r="HV639" s="28"/>
      <c r="HW639" s="28"/>
      <c r="HX639" s="28"/>
      <c r="HY639" s="28"/>
      <c r="HZ639" s="28"/>
      <c r="IA639" s="28"/>
      <c r="IB639" s="28"/>
      <c r="IC639" s="28"/>
      <c r="ID639" s="28"/>
      <c r="IE639" s="28"/>
      <c r="IF639" s="28"/>
      <c r="IG639" s="28"/>
      <c r="IH639" s="28"/>
      <c r="II639" s="28"/>
      <c r="IJ639" s="28"/>
      <c r="IK639" s="28"/>
      <c r="IL639" s="28"/>
      <c r="IM639" s="28"/>
    </row>
    <row r="640" spans="1:247" ht="25.5">
      <c r="A640" s="17" t="s">
        <v>422</v>
      </c>
      <c r="B640" s="18" t="s">
        <v>3768</v>
      </c>
      <c r="C640" s="19" t="s">
        <v>396</v>
      </c>
      <c r="D640" s="20" t="s">
        <v>3245</v>
      </c>
      <c r="E640" s="21" t="s">
        <v>3246</v>
      </c>
      <c r="F640" s="17" t="s">
        <v>368</v>
      </c>
      <c r="G640" s="22" t="s">
        <v>707</v>
      </c>
      <c r="H640" s="23" t="s">
        <v>708</v>
      </c>
      <c r="I640" s="22">
        <v>18530000</v>
      </c>
      <c r="J640" s="23" t="s">
        <v>3779</v>
      </c>
      <c r="K640" s="24">
        <v>1</v>
      </c>
      <c r="L640" s="25">
        <v>180</v>
      </c>
      <c r="M640" s="26"/>
      <c r="N640" s="27" t="s">
        <v>3780</v>
      </c>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c r="BA640" s="28"/>
      <c r="BB640" s="28"/>
      <c r="BC640" s="28"/>
      <c r="BD640" s="28"/>
      <c r="BE640" s="28"/>
      <c r="BF640" s="28"/>
      <c r="BG640" s="28"/>
      <c r="BH640" s="28"/>
      <c r="BI640" s="28"/>
      <c r="BJ640" s="28"/>
      <c r="BK640" s="28"/>
      <c r="BL640" s="28"/>
      <c r="BM640" s="28"/>
      <c r="BN640" s="28"/>
      <c r="BO640" s="28"/>
      <c r="BP640" s="28"/>
      <c r="BQ640" s="28"/>
      <c r="BR640" s="28"/>
      <c r="BS640" s="28"/>
      <c r="BT640" s="28"/>
      <c r="BU640" s="28"/>
      <c r="BV640" s="28"/>
      <c r="BW640" s="28"/>
      <c r="BX640" s="28"/>
      <c r="BY640" s="28"/>
      <c r="BZ640" s="28"/>
      <c r="CA640" s="28"/>
      <c r="CB640" s="28"/>
      <c r="CC640" s="28"/>
      <c r="CD640" s="28"/>
      <c r="CE640" s="28"/>
      <c r="CF640" s="28"/>
      <c r="CG640" s="28"/>
      <c r="CH640" s="28"/>
      <c r="CI640" s="28"/>
      <c r="CJ640" s="28"/>
      <c r="CK640" s="28"/>
      <c r="CL640" s="28"/>
      <c r="CM640" s="28"/>
      <c r="CN640" s="28"/>
      <c r="CO640" s="28"/>
      <c r="CP640" s="28"/>
      <c r="CQ640" s="28"/>
      <c r="CR640" s="28"/>
      <c r="CS640" s="28"/>
      <c r="CT640" s="28"/>
      <c r="CU640" s="28"/>
      <c r="CV640" s="28"/>
      <c r="CW640" s="28"/>
      <c r="CX640" s="28"/>
      <c r="CY640" s="28"/>
      <c r="CZ640" s="28"/>
      <c r="DA640" s="28"/>
      <c r="DB640" s="28"/>
      <c r="DC640" s="28"/>
      <c r="DD640" s="28"/>
      <c r="DE640" s="28"/>
      <c r="DF640" s="28"/>
      <c r="DG640" s="28"/>
      <c r="DH640" s="28"/>
      <c r="DI640" s="28"/>
      <c r="DJ640" s="28"/>
      <c r="DK640" s="28"/>
      <c r="DL640" s="28"/>
      <c r="DM640" s="28"/>
      <c r="DN640" s="28"/>
      <c r="DO640" s="28"/>
      <c r="DP640" s="28"/>
      <c r="DQ640" s="28"/>
      <c r="DR640" s="28"/>
      <c r="DS640" s="28"/>
      <c r="DT640" s="28"/>
      <c r="DU640" s="28"/>
      <c r="DV640" s="28"/>
      <c r="DW640" s="28"/>
      <c r="DX640" s="28"/>
      <c r="DY640" s="28"/>
      <c r="DZ640" s="28"/>
      <c r="EA640" s="28"/>
      <c r="EB640" s="28"/>
      <c r="EC640" s="28"/>
      <c r="ED640" s="28"/>
      <c r="EE640" s="28"/>
      <c r="EF640" s="28"/>
      <c r="EG640" s="28"/>
      <c r="EH640" s="28"/>
      <c r="EI640" s="28"/>
      <c r="EJ640" s="28"/>
      <c r="EK640" s="28"/>
      <c r="EL640" s="28"/>
      <c r="EM640" s="28"/>
      <c r="EN640" s="28"/>
      <c r="EO640" s="28"/>
      <c r="EP640" s="28"/>
      <c r="EQ640" s="28"/>
      <c r="ER640" s="28"/>
      <c r="ES640" s="28"/>
      <c r="ET640" s="28"/>
      <c r="EU640" s="28"/>
      <c r="EV640" s="28"/>
      <c r="EW640" s="28"/>
      <c r="EX640" s="28"/>
      <c r="EY640" s="28"/>
      <c r="EZ640" s="28"/>
      <c r="FA640" s="28"/>
      <c r="FB640" s="28"/>
      <c r="FC640" s="28"/>
      <c r="FD640" s="28"/>
      <c r="FE640" s="28"/>
      <c r="FF640" s="28"/>
      <c r="FG640" s="28"/>
      <c r="FH640" s="28"/>
      <c r="FI640" s="28"/>
      <c r="FJ640" s="28"/>
      <c r="FK640" s="28"/>
      <c r="FL640" s="28"/>
      <c r="FM640" s="28"/>
      <c r="FN640" s="28"/>
      <c r="FO640" s="28"/>
      <c r="FP640" s="28"/>
      <c r="FQ640" s="28"/>
      <c r="FR640" s="28"/>
      <c r="FS640" s="28"/>
      <c r="FT640" s="28"/>
      <c r="FU640" s="28"/>
      <c r="FV640" s="28"/>
      <c r="FW640" s="28"/>
      <c r="FX640" s="28"/>
      <c r="FY640" s="28"/>
      <c r="FZ640" s="28"/>
      <c r="GA640" s="28"/>
      <c r="GB640" s="28"/>
      <c r="GC640" s="28"/>
      <c r="GD640" s="28"/>
      <c r="GE640" s="28"/>
      <c r="GF640" s="28"/>
      <c r="GG640" s="28"/>
      <c r="GH640" s="28"/>
      <c r="GI640" s="28"/>
      <c r="GJ640" s="28"/>
      <c r="GK640" s="28"/>
      <c r="GL640" s="28"/>
      <c r="GM640" s="28"/>
      <c r="GN640" s="28"/>
      <c r="GO640" s="28"/>
      <c r="GP640" s="28"/>
      <c r="GQ640" s="28"/>
      <c r="GR640" s="28"/>
      <c r="GS640" s="28"/>
      <c r="GT640" s="28"/>
      <c r="GU640" s="28"/>
      <c r="GV640" s="28"/>
      <c r="GW640" s="28"/>
      <c r="GX640" s="28"/>
      <c r="GY640" s="28"/>
      <c r="GZ640" s="28"/>
      <c r="HA640" s="28"/>
      <c r="HB640" s="28"/>
      <c r="HC640" s="28"/>
      <c r="HD640" s="28"/>
      <c r="HE640" s="28"/>
      <c r="HF640" s="28"/>
      <c r="HG640" s="28"/>
      <c r="HH640" s="28"/>
      <c r="HI640" s="28"/>
      <c r="HJ640" s="28"/>
      <c r="HK640" s="28"/>
      <c r="HL640" s="28"/>
      <c r="HM640" s="28"/>
      <c r="HN640" s="28"/>
      <c r="HO640" s="28"/>
      <c r="HP640" s="28"/>
      <c r="HQ640" s="28"/>
      <c r="HR640" s="28"/>
      <c r="HS640" s="28"/>
      <c r="HT640" s="28"/>
      <c r="HU640" s="28"/>
      <c r="HV640" s="28"/>
      <c r="HW640" s="28"/>
      <c r="HX640" s="28"/>
      <c r="HY640" s="28"/>
      <c r="HZ640" s="28"/>
      <c r="IA640" s="28"/>
      <c r="IB640" s="28"/>
      <c r="IC640" s="28"/>
      <c r="ID640" s="28"/>
      <c r="IE640" s="28"/>
      <c r="IF640" s="28"/>
      <c r="IG640" s="28"/>
      <c r="IH640" s="28"/>
      <c r="II640" s="28"/>
      <c r="IJ640" s="28"/>
      <c r="IK640" s="28"/>
      <c r="IL640" s="28"/>
      <c r="IM640" s="28"/>
    </row>
    <row r="641" spans="1:247" ht="25.5">
      <c r="A641" s="17" t="s">
        <v>428</v>
      </c>
      <c r="B641" s="18" t="s">
        <v>1891</v>
      </c>
      <c r="C641" s="19" t="s">
        <v>396</v>
      </c>
      <c r="D641" s="20" t="s">
        <v>3781</v>
      </c>
      <c r="E641" s="21" t="s">
        <v>3782</v>
      </c>
      <c r="F641" s="17" t="s">
        <v>368</v>
      </c>
      <c r="G641" s="22" t="s">
        <v>707</v>
      </c>
      <c r="H641" s="23" t="s">
        <v>708</v>
      </c>
      <c r="I641" s="22">
        <v>18530000</v>
      </c>
      <c r="J641" s="23" t="s">
        <v>3783</v>
      </c>
      <c r="K641" s="24">
        <v>1</v>
      </c>
      <c r="L641" s="25">
        <v>120</v>
      </c>
      <c r="M641" s="26"/>
      <c r="N641" s="27" t="s">
        <v>3784</v>
      </c>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28"/>
      <c r="AT641" s="28"/>
      <c r="AU641" s="28"/>
      <c r="AV641" s="28"/>
      <c r="AW641" s="28"/>
      <c r="AX641" s="28"/>
      <c r="AY641" s="28"/>
      <c r="AZ641" s="28"/>
      <c r="BA641" s="28"/>
      <c r="BB641" s="28"/>
      <c r="BC641" s="28"/>
      <c r="BD641" s="28"/>
      <c r="BE641" s="28"/>
      <c r="BF641" s="28"/>
      <c r="BG641" s="28"/>
      <c r="BH641" s="28"/>
      <c r="BI641" s="28"/>
      <c r="BJ641" s="28"/>
      <c r="BK641" s="28"/>
      <c r="BL641" s="28"/>
      <c r="BM641" s="28"/>
      <c r="BN641" s="28"/>
      <c r="BO641" s="28"/>
      <c r="BP641" s="28"/>
      <c r="BQ641" s="28"/>
      <c r="BR641" s="28"/>
      <c r="BS641" s="28"/>
      <c r="BT641" s="28"/>
      <c r="BU641" s="28"/>
      <c r="BV641" s="28"/>
      <c r="BW641" s="28"/>
      <c r="BX641" s="28"/>
      <c r="BY641" s="28"/>
      <c r="BZ641" s="28"/>
      <c r="CA641" s="28"/>
      <c r="CB641" s="28"/>
      <c r="CC641" s="28"/>
      <c r="CD641" s="28"/>
      <c r="CE641" s="28"/>
      <c r="CF641" s="28"/>
      <c r="CG641" s="28"/>
      <c r="CH641" s="28"/>
      <c r="CI641" s="28"/>
      <c r="CJ641" s="28"/>
      <c r="CK641" s="28"/>
      <c r="CL641" s="28"/>
      <c r="CM641" s="28"/>
      <c r="CN641" s="28"/>
      <c r="CO641" s="28"/>
      <c r="CP641" s="28"/>
      <c r="CQ641" s="28"/>
      <c r="CR641" s="28"/>
      <c r="CS641" s="28"/>
      <c r="CT641" s="28"/>
      <c r="CU641" s="28"/>
      <c r="CV641" s="28"/>
      <c r="CW641" s="28"/>
      <c r="CX641" s="28"/>
      <c r="CY641" s="28"/>
      <c r="CZ641" s="28"/>
      <c r="DA641" s="28"/>
      <c r="DB641" s="28"/>
      <c r="DC641" s="28"/>
      <c r="DD641" s="28"/>
      <c r="DE641" s="28"/>
      <c r="DF641" s="28"/>
      <c r="DG641" s="28"/>
      <c r="DH641" s="28"/>
      <c r="DI641" s="28"/>
      <c r="DJ641" s="28"/>
      <c r="DK641" s="28"/>
      <c r="DL641" s="28"/>
      <c r="DM641" s="28"/>
      <c r="DN641" s="28"/>
      <c r="DO641" s="28"/>
      <c r="DP641" s="28"/>
      <c r="DQ641" s="28"/>
      <c r="DR641" s="28"/>
      <c r="DS641" s="28"/>
      <c r="DT641" s="28"/>
      <c r="DU641" s="28"/>
      <c r="DV641" s="28"/>
      <c r="DW641" s="28"/>
      <c r="DX641" s="28"/>
      <c r="DY641" s="28"/>
      <c r="DZ641" s="28"/>
      <c r="EA641" s="28"/>
      <c r="EB641" s="28"/>
      <c r="EC641" s="28"/>
      <c r="ED641" s="28"/>
      <c r="EE641" s="28"/>
      <c r="EF641" s="28"/>
      <c r="EG641" s="28"/>
      <c r="EH641" s="28"/>
      <c r="EI641" s="28"/>
      <c r="EJ641" s="28"/>
      <c r="EK641" s="28"/>
      <c r="EL641" s="28"/>
      <c r="EM641" s="28"/>
      <c r="EN641" s="28"/>
      <c r="EO641" s="28"/>
      <c r="EP641" s="28"/>
      <c r="EQ641" s="28"/>
      <c r="ER641" s="28"/>
      <c r="ES641" s="28"/>
      <c r="ET641" s="28"/>
      <c r="EU641" s="28"/>
      <c r="EV641" s="28"/>
      <c r="EW641" s="28"/>
      <c r="EX641" s="28"/>
      <c r="EY641" s="28"/>
      <c r="EZ641" s="28"/>
      <c r="FA641" s="28"/>
      <c r="FB641" s="28"/>
      <c r="FC641" s="28"/>
      <c r="FD641" s="28"/>
      <c r="FE641" s="28"/>
      <c r="FF641" s="28"/>
      <c r="FG641" s="28"/>
      <c r="FH641" s="28"/>
      <c r="FI641" s="28"/>
      <c r="FJ641" s="28"/>
      <c r="FK641" s="28"/>
      <c r="FL641" s="28"/>
      <c r="FM641" s="28"/>
      <c r="FN641" s="28"/>
      <c r="FO641" s="28"/>
      <c r="FP641" s="28"/>
      <c r="FQ641" s="28"/>
      <c r="FR641" s="28"/>
      <c r="FS641" s="28"/>
      <c r="FT641" s="28"/>
      <c r="FU641" s="28"/>
      <c r="FV641" s="28"/>
      <c r="FW641" s="28"/>
      <c r="FX641" s="28"/>
      <c r="FY641" s="28"/>
      <c r="FZ641" s="28"/>
      <c r="GA641" s="28"/>
      <c r="GB641" s="28"/>
      <c r="GC641" s="28"/>
      <c r="GD641" s="28"/>
      <c r="GE641" s="28"/>
      <c r="GF641" s="28"/>
      <c r="GG641" s="28"/>
      <c r="GH641" s="28"/>
      <c r="GI641" s="28"/>
      <c r="GJ641" s="28"/>
      <c r="GK641" s="28"/>
      <c r="GL641" s="28"/>
      <c r="GM641" s="28"/>
      <c r="GN641" s="28"/>
      <c r="GO641" s="28"/>
      <c r="GP641" s="28"/>
      <c r="GQ641" s="28"/>
      <c r="GR641" s="28"/>
      <c r="GS641" s="28"/>
      <c r="GT641" s="28"/>
      <c r="GU641" s="28"/>
      <c r="GV641" s="28"/>
      <c r="GW641" s="28"/>
      <c r="GX641" s="28"/>
      <c r="GY641" s="28"/>
      <c r="GZ641" s="28"/>
      <c r="HA641" s="28"/>
      <c r="HB641" s="28"/>
      <c r="HC641" s="28"/>
      <c r="HD641" s="28"/>
      <c r="HE641" s="28"/>
      <c r="HF641" s="28"/>
      <c r="HG641" s="28"/>
      <c r="HH641" s="28"/>
      <c r="HI641" s="28"/>
      <c r="HJ641" s="28"/>
      <c r="HK641" s="28"/>
      <c r="HL641" s="28"/>
      <c r="HM641" s="28"/>
      <c r="HN641" s="28"/>
      <c r="HO641" s="28"/>
      <c r="HP641" s="28"/>
      <c r="HQ641" s="28"/>
      <c r="HR641" s="28"/>
      <c r="HS641" s="28"/>
      <c r="HT641" s="28"/>
      <c r="HU641" s="28"/>
      <c r="HV641" s="28"/>
      <c r="HW641" s="28"/>
      <c r="HX641" s="28"/>
      <c r="HY641" s="28"/>
      <c r="HZ641" s="28"/>
      <c r="IA641" s="28"/>
      <c r="IB641" s="28"/>
      <c r="IC641" s="28"/>
      <c r="ID641" s="28"/>
      <c r="IE641" s="28"/>
      <c r="IF641" s="28"/>
      <c r="IG641" s="28"/>
      <c r="IH641" s="28"/>
      <c r="II641" s="28"/>
      <c r="IJ641" s="28"/>
      <c r="IK641" s="28"/>
      <c r="IL641" s="28"/>
      <c r="IM641" s="28"/>
    </row>
    <row r="642" spans="1:247" ht="25.5">
      <c r="A642" s="17" t="s">
        <v>431</v>
      </c>
      <c r="B642" s="18" t="s">
        <v>1891</v>
      </c>
      <c r="C642" s="19" t="s">
        <v>396</v>
      </c>
      <c r="D642" s="20" t="s">
        <v>3785</v>
      </c>
      <c r="E642" s="21" t="s">
        <v>3786</v>
      </c>
      <c r="F642" s="17" t="s">
        <v>368</v>
      </c>
      <c r="G642" s="22" t="s">
        <v>707</v>
      </c>
      <c r="H642" s="23" t="s">
        <v>708</v>
      </c>
      <c r="I642" s="22">
        <v>18530000</v>
      </c>
      <c r="J642" s="23" t="s">
        <v>3686</v>
      </c>
      <c r="K642" s="24">
        <v>3</v>
      </c>
      <c r="L642" s="25">
        <v>240</v>
      </c>
      <c r="M642" s="26"/>
      <c r="N642" s="27" t="s">
        <v>3787</v>
      </c>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c r="BM642" s="28"/>
      <c r="BN642" s="28"/>
      <c r="BO642" s="28"/>
      <c r="BP642" s="28"/>
      <c r="BQ642" s="28"/>
      <c r="BR642" s="28"/>
      <c r="BS642" s="28"/>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c r="CY642" s="28"/>
      <c r="CZ642" s="28"/>
      <c r="DA642" s="28"/>
      <c r="DB642" s="28"/>
      <c r="DC642" s="28"/>
      <c r="DD642" s="28"/>
      <c r="DE642" s="28"/>
      <c r="DF642" s="28"/>
      <c r="DG642" s="28"/>
      <c r="DH642" s="28"/>
      <c r="DI642" s="28"/>
      <c r="DJ642" s="28"/>
      <c r="DK642" s="28"/>
      <c r="DL642" s="28"/>
      <c r="DM642" s="28"/>
      <c r="DN642" s="28"/>
      <c r="DO642" s="28"/>
      <c r="DP642" s="28"/>
      <c r="DQ642" s="28"/>
      <c r="DR642" s="28"/>
      <c r="DS642" s="28"/>
      <c r="DT642" s="28"/>
      <c r="DU642" s="28"/>
      <c r="DV642" s="28"/>
      <c r="DW642" s="28"/>
      <c r="DX642" s="28"/>
      <c r="DY642" s="28"/>
      <c r="DZ642" s="28"/>
      <c r="EA642" s="28"/>
      <c r="EB642" s="28"/>
      <c r="EC642" s="28"/>
      <c r="ED642" s="28"/>
      <c r="EE642" s="28"/>
      <c r="EF642" s="28"/>
      <c r="EG642" s="28"/>
      <c r="EH642" s="28"/>
      <c r="EI642" s="28"/>
      <c r="EJ642" s="28"/>
      <c r="EK642" s="28"/>
      <c r="EL642" s="28"/>
      <c r="EM642" s="28"/>
      <c r="EN642" s="28"/>
      <c r="EO642" s="28"/>
      <c r="EP642" s="28"/>
      <c r="EQ642" s="28"/>
      <c r="ER642" s="28"/>
      <c r="ES642" s="28"/>
      <c r="ET642" s="28"/>
      <c r="EU642" s="28"/>
      <c r="EV642" s="28"/>
      <c r="EW642" s="28"/>
      <c r="EX642" s="28"/>
      <c r="EY642" s="28"/>
      <c r="EZ642" s="28"/>
      <c r="FA642" s="28"/>
      <c r="FB642" s="28"/>
      <c r="FC642" s="28"/>
      <c r="FD642" s="28"/>
      <c r="FE642" s="28"/>
      <c r="FF642" s="28"/>
      <c r="FG642" s="28"/>
      <c r="FH642" s="28"/>
      <c r="FI642" s="28"/>
      <c r="FJ642" s="28"/>
      <c r="FK642" s="28"/>
      <c r="FL642" s="28"/>
      <c r="FM642" s="28"/>
      <c r="FN642" s="28"/>
      <c r="FO642" s="28"/>
      <c r="FP642" s="28"/>
      <c r="FQ642" s="28"/>
      <c r="FR642" s="28"/>
      <c r="FS642" s="28"/>
      <c r="FT642" s="28"/>
      <c r="FU642" s="28"/>
      <c r="FV642" s="28"/>
      <c r="FW642" s="28"/>
      <c r="FX642" s="28"/>
      <c r="FY642" s="28"/>
      <c r="FZ642" s="28"/>
      <c r="GA642" s="28"/>
      <c r="GB642" s="28"/>
      <c r="GC642" s="28"/>
      <c r="GD642" s="28"/>
      <c r="GE642" s="28"/>
      <c r="GF642" s="28"/>
      <c r="GG642" s="28"/>
      <c r="GH642" s="28"/>
      <c r="GI642" s="28"/>
      <c r="GJ642" s="28"/>
      <c r="GK642" s="28"/>
      <c r="GL642" s="28"/>
      <c r="GM642" s="28"/>
      <c r="GN642" s="28"/>
      <c r="GO642" s="28"/>
      <c r="GP642" s="28"/>
      <c r="GQ642" s="28"/>
      <c r="GR642" s="28"/>
      <c r="GS642" s="28"/>
      <c r="GT642" s="28"/>
      <c r="GU642" s="28"/>
      <c r="GV642" s="28"/>
      <c r="GW642" s="28"/>
      <c r="GX642" s="28"/>
      <c r="GY642" s="28"/>
      <c r="GZ642" s="28"/>
      <c r="HA642" s="28"/>
      <c r="HB642" s="28"/>
      <c r="HC642" s="28"/>
      <c r="HD642" s="28"/>
      <c r="HE642" s="28"/>
      <c r="HF642" s="28"/>
      <c r="HG642" s="28"/>
      <c r="HH642" s="28"/>
      <c r="HI642" s="28"/>
      <c r="HJ642" s="28"/>
      <c r="HK642" s="28"/>
      <c r="HL642" s="28"/>
      <c r="HM642" s="28"/>
      <c r="HN642" s="28"/>
      <c r="HO642" s="28"/>
      <c r="HP642" s="28"/>
      <c r="HQ642" s="28"/>
      <c r="HR642" s="28"/>
      <c r="HS642" s="28"/>
      <c r="HT642" s="28"/>
      <c r="HU642" s="28"/>
      <c r="HV642" s="28"/>
      <c r="HW642" s="28"/>
      <c r="HX642" s="28"/>
      <c r="HY642" s="28"/>
      <c r="HZ642" s="28"/>
      <c r="IA642" s="28"/>
      <c r="IB642" s="28"/>
      <c r="IC642" s="28"/>
      <c r="ID642" s="28"/>
      <c r="IE642" s="28"/>
      <c r="IF642" s="28"/>
      <c r="IG642" s="28"/>
      <c r="IH642" s="28"/>
      <c r="II642" s="28"/>
      <c r="IJ642" s="28"/>
      <c r="IK642" s="28"/>
      <c r="IL642" s="28"/>
      <c r="IM642" s="28"/>
    </row>
    <row r="643" spans="1:247" ht="25.5">
      <c r="A643" s="17" t="s">
        <v>432</v>
      </c>
      <c r="B643" s="18" t="s">
        <v>1891</v>
      </c>
      <c r="C643" s="19" t="s">
        <v>396</v>
      </c>
      <c r="D643" s="20" t="s">
        <v>959</v>
      </c>
      <c r="E643" s="21" t="s">
        <v>960</v>
      </c>
      <c r="F643" s="17" t="s">
        <v>368</v>
      </c>
      <c r="G643" s="22" t="s">
        <v>3251</v>
      </c>
      <c r="H643" s="23" t="s">
        <v>962</v>
      </c>
      <c r="I643" s="22">
        <v>15900000</v>
      </c>
      <c r="J643" s="23" t="s">
        <v>3434</v>
      </c>
      <c r="K643" s="24"/>
      <c r="L643" s="25">
        <v>35.6</v>
      </c>
      <c r="M643" s="26"/>
      <c r="N643" s="27" t="s">
        <v>3788</v>
      </c>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28"/>
      <c r="DG643" s="28"/>
      <c r="DH643" s="28"/>
      <c r="DI643" s="28"/>
      <c r="DJ643" s="28"/>
      <c r="DK643" s="28"/>
      <c r="DL643" s="28"/>
      <c r="DM643" s="28"/>
      <c r="DN643" s="28"/>
      <c r="DO643" s="28"/>
      <c r="DP643" s="28"/>
      <c r="DQ643" s="28"/>
      <c r="DR643" s="28"/>
      <c r="DS643" s="28"/>
      <c r="DT643" s="28"/>
      <c r="DU643" s="28"/>
      <c r="DV643" s="28"/>
      <c r="DW643" s="28"/>
      <c r="DX643" s="28"/>
      <c r="DY643" s="28"/>
      <c r="DZ643" s="28"/>
      <c r="EA643" s="28"/>
      <c r="EB643" s="28"/>
      <c r="EC643" s="28"/>
      <c r="ED643" s="28"/>
      <c r="EE643" s="28"/>
      <c r="EF643" s="28"/>
      <c r="EG643" s="28"/>
      <c r="EH643" s="28"/>
      <c r="EI643" s="28"/>
      <c r="EJ643" s="28"/>
      <c r="EK643" s="28"/>
      <c r="EL643" s="28"/>
      <c r="EM643" s="28"/>
      <c r="EN643" s="28"/>
      <c r="EO643" s="28"/>
      <c r="EP643" s="28"/>
      <c r="EQ643" s="28"/>
      <c r="ER643" s="28"/>
      <c r="ES643" s="28"/>
      <c r="ET643" s="28"/>
      <c r="EU643" s="28"/>
      <c r="EV643" s="28"/>
      <c r="EW643" s="28"/>
      <c r="EX643" s="28"/>
      <c r="EY643" s="28"/>
      <c r="EZ643" s="28"/>
      <c r="FA643" s="28"/>
      <c r="FB643" s="28"/>
      <c r="FC643" s="28"/>
      <c r="FD643" s="28"/>
      <c r="FE643" s="28"/>
      <c r="FF643" s="28"/>
      <c r="FG643" s="28"/>
      <c r="FH643" s="28"/>
      <c r="FI643" s="28"/>
      <c r="FJ643" s="28"/>
      <c r="FK643" s="28"/>
      <c r="FL643" s="28"/>
      <c r="FM643" s="28"/>
      <c r="FN643" s="28"/>
      <c r="FO643" s="28"/>
      <c r="FP643" s="28"/>
      <c r="FQ643" s="28"/>
      <c r="FR643" s="28"/>
      <c r="FS643" s="28"/>
      <c r="FT643" s="28"/>
      <c r="FU643" s="28"/>
      <c r="FV643" s="28"/>
      <c r="FW643" s="28"/>
      <c r="FX643" s="28"/>
      <c r="FY643" s="28"/>
      <c r="FZ643" s="28"/>
      <c r="GA643" s="28"/>
      <c r="GB643" s="28"/>
      <c r="GC643" s="28"/>
      <c r="GD643" s="28"/>
      <c r="GE643" s="28"/>
      <c r="GF643" s="28"/>
      <c r="GG643" s="28"/>
      <c r="GH643" s="28"/>
      <c r="GI643" s="28"/>
      <c r="GJ643" s="28"/>
      <c r="GK643" s="28"/>
      <c r="GL643" s="28"/>
      <c r="GM643" s="28"/>
      <c r="GN643" s="28"/>
      <c r="GO643" s="28"/>
      <c r="GP643" s="28"/>
      <c r="GQ643" s="28"/>
      <c r="GR643" s="28"/>
      <c r="GS643" s="28"/>
      <c r="GT643" s="28"/>
      <c r="GU643" s="28"/>
      <c r="GV643" s="28"/>
      <c r="GW643" s="28"/>
      <c r="GX643" s="28"/>
      <c r="GY643" s="28"/>
      <c r="GZ643" s="28"/>
      <c r="HA643" s="28"/>
      <c r="HB643" s="28"/>
      <c r="HC643" s="28"/>
      <c r="HD643" s="28"/>
      <c r="HE643" s="28"/>
      <c r="HF643" s="28"/>
      <c r="HG643" s="28"/>
      <c r="HH643" s="28"/>
      <c r="HI643" s="28"/>
      <c r="HJ643" s="28"/>
      <c r="HK643" s="28"/>
      <c r="HL643" s="28"/>
      <c r="HM643" s="28"/>
      <c r="HN643" s="28"/>
      <c r="HO643" s="28"/>
      <c r="HP643" s="28"/>
      <c r="HQ643" s="28"/>
      <c r="HR643" s="28"/>
      <c r="HS643" s="28"/>
      <c r="HT643" s="28"/>
      <c r="HU643" s="28"/>
      <c r="HV643" s="28"/>
      <c r="HW643" s="28"/>
      <c r="HX643" s="28"/>
      <c r="HY643" s="28"/>
      <c r="HZ643" s="28"/>
      <c r="IA643" s="28"/>
      <c r="IB643" s="28"/>
      <c r="IC643" s="28"/>
      <c r="ID643" s="28"/>
      <c r="IE643" s="28"/>
      <c r="IF643" s="28"/>
      <c r="IG643" s="28"/>
      <c r="IH643" s="28"/>
      <c r="II643" s="28"/>
      <c r="IJ643" s="28"/>
      <c r="IK643" s="28"/>
      <c r="IL643" s="28"/>
      <c r="IM643" s="28"/>
    </row>
    <row r="644" spans="1:247" ht="38.25">
      <c r="A644" s="17" t="s">
        <v>435</v>
      </c>
      <c r="B644" s="18" t="s">
        <v>3789</v>
      </c>
      <c r="C644" s="19" t="s">
        <v>396</v>
      </c>
      <c r="D644" s="20" t="s">
        <v>3790</v>
      </c>
      <c r="E644" s="21" t="s">
        <v>2220</v>
      </c>
      <c r="F644" s="17" t="s">
        <v>388</v>
      </c>
      <c r="G644" s="22" t="s">
        <v>3791</v>
      </c>
      <c r="H644" s="23" t="s">
        <v>1743</v>
      </c>
      <c r="I644" s="22" t="s">
        <v>3792</v>
      </c>
      <c r="J644" s="23" t="s">
        <v>1460</v>
      </c>
      <c r="K644" s="24" t="s">
        <v>1986</v>
      </c>
      <c r="L644" s="25">
        <v>4300</v>
      </c>
      <c r="M644" s="26" t="s">
        <v>3793</v>
      </c>
      <c r="N644" s="27"/>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28"/>
      <c r="BR644" s="28"/>
      <c r="BS644" s="28"/>
      <c r="BT644" s="28"/>
      <c r="BU644" s="28"/>
      <c r="BV644" s="28"/>
      <c r="BW644" s="28"/>
      <c r="BX644" s="28"/>
      <c r="BY644" s="28"/>
      <c r="BZ644" s="28"/>
      <c r="CA644" s="28"/>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c r="CY644" s="28"/>
      <c r="CZ644" s="28"/>
      <c r="DA644" s="28"/>
      <c r="DB644" s="28"/>
      <c r="DC644" s="28"/>
      <c r="DD644" s="28"/>
      <c r="DE644" s="28"/>
      <c r="DF644" s="28"/>
      <c r="DG644" s="28"/>
      <c r="DH644" s="28"/>
      <c r="DI644" s="28"/>
      <c r="DJ644" s="28"/>
      <c r="DK644" s="28"/>
      <c r="DL644" s="28"/>
      <c r="DM644" s="28"/>
      <c r="DN644" s="28"/>
      <c r="DO644" s="28"/>
      <c r="DP644" s="28"/>
      <c r="DQ644" s="28"/>
      <c r="DR644" s="28"/>
      <c r="DS644" s="28"/>
      <c r="DT644" s="28"/>
      <c r="DU644" s="28"/>
      <c r="DV644" s="28"/>
      <c r="DW644" s="28"/>
      <c r="DX644" s="28"/>
      <c r="DY644" s="28"/>
      <c r="DZ644" s="28"/>
      <c r="EA644" s="28"/>
      <c r="EB644" s="28"/>
      <c r="EC644" s="28"/>
      <c r="ED644" s="28"/>
      <c r="EE644" s="28"/>
      <c r="EF644" s="28"/>
      <c r="EG644" s="28"/>
      <c r="EH644" s="28"/>
      <c r="EI644" s="28"/>
      <c r="EJ644" s="28"/>
      <c r="EK644" s="28"/>
      <c r="EL644" s="28"/>
      <c r="EM644" s="28"/>
      <c r="EN644" s="28"/>
      <c r="EO644" s="28"/>
      <c r="EP644" s="28"/>
      <c r="EQ644" s="28"/>
      <c r="ER644" s="28"/>
      <c r="ES644" s="28"/>
      <c r="ET644" s="28"/>
      <c r="EU644" s="28"/>
      <c r="EV644" s="28"/>
      <c r="EW644" s="28"/>
      <c r="EX644" s="28"/>
      <c r="EY644" s="28"/>
      <c r="EZ644" s="28"/>
      <c r="FA644" s="28"/>
      <c r="FB644" s="28"/>
      <c r="FC644" s="28"/>
      <c r="FD644" s="28"/>
      <c r="FE644" s="28"/>
      <c r="FF644" s="28"/>
      <c r="FG644" s="28"/>
      <c r="FH644" s="28"/>
      <c r="FI644" s="28"/>
      <c r="FJ644" s="28"/>
      <c r="FK644" s="28"/>
      <c r="FL644" s="28"/>
      <c r="FM644" s="28"/>
      <c r="FN644" s="28"/>
      <c r="FO644" s="28"/>
      <c r="FP644" s="28"/>
      <c r="FQ644" s="28"/>
      <c r="FR644" s="28"/>
      <c r="FS644" s="28"/>
      <c r="FT644" s="28"/>
      <c r="FU644" s="28"/>
      <c r="FV644" s="28"/>
      <c r="FW644" s="28"/>
      <c r="FX644" s="28"/>
      <c r="FY644" s="28"/>
      <c r="FZ644" s="28"/>
      <c r="GA644" s="28"/>
      <c r="GB644" s="28"/>
      <c r="GC644" s="28"/>
      <c r="GD644" s="28"/>
      <c r="GE644" s="28"/>
      <c r="GF644" s="28"/>
      <c r="GG644" s="28"/>
      <c r="GH644" s="28"/>
      <c r="GI644" s="28"/>
      <c r="GJ644" s="28"/>
      <c r="GK644" s="28"/>
      <c r="GL644" s="28"/>
      <c r="GM644" s="28"/>
      <c r="GN644" s="28"/>
      <c r="GO644" s="28"/>
      <c r="GP644" s="28"/>
      <c r="GQ644" s="28"/>
      <c r="GR644" s="28"/>
      <c r="GS644" s="28"/>
      <c r="GT644" s="28"/>
      <c r="GU644" s="28"/>
      <c r="GV644" s="28"/>
      <c r="GW644" s="28"/>
      <c r="GX644" s="28"/>
      <c r="GY644" s="28"/>
      <c r="GZ644" s="28"/>
      <c r="HA644" s="28"/>
      <c r="HB644" s="28"/>
      <c r="HC644" s="28"/>
      <c r="HD644" s="28"/>
      <c r="HE644" s="28"/>
      <c r="HF644" s="28"/>
      <c r="HG644" s="28"/>
      <c r="HH644" s="28"/>
      <c r="HI644" s="28"/>
      <c r="HJ644" s="28"/>
      <c r="HK644" s="28"/>
      <c r="HL644" s="28"/>
      <c r="HM644" s="28"/>
      <c r="HN644" s="28"/>
      <c r="HO644" s="28"/>
      <c r="HP644" s="28"/>
      <c r="HQ644" s="28"/>
      <c r="HR644" s="28"/>
      <c r="HS644" s="28"/>
      <c r="HT644" s="28"/>
      <c r="HU644" s="28"/>
      <c r="HV644" s="28"/>
      <c r="HW644" s="28"/>
      <c r="HX644" s="28"/>
      <c r="HY644" s="28"/>
      <c r="HZ644" s="28"/>
      <c r="IA644" s="28"/>
      <c r="IB644" s="28"/>
      <c r="IC644" s="28"/>
      <c r="ID644" s="28"/>
      <c r="IE644" s="28"/>
      <c r="IF644" s="28"/>
      <c r="IG644" s="28"/>
      <c r="IH644" s="28"/>
      <c r="II644" s="28"/>
      <c r="IJ644" s="28"/>
      <c r="IK644" s="28"/>
      <c r="IL644" s="28"/>
      <c r="IM644" s="28"/>
    </row>
    <row r="645" spans="1:247" ht="25.5">
      <c r="A645" s="17" t="s">
        <v>3794</v>
      </c>
      <c r="B645" s="18" t="s">
        <v>3795</v>
      </c>
      <c r="C645" s="19" t="s">
        <v>396</v>
      </c>
      <c r="D645" s="20" t="s">
        <v>1651</v>
      </c>
      <c r="E645" s="21" t="s">
        <v>1652</v>
      </c>
      <c r="F645" s="17" t="s">
        <v>388</v>
      </c>
      <c r="G645" s="22" t="s">
        <v>654</v>
      </c>
      <c r="H645" s="23" t="s">
        <v>1454</v>
      </c>
      <c r="I645" s="22" t="s">
        <v>1459</v>
      </c>
      <c r="J645" s="23" t="s">
        <v>1460</v>
      </c>
      <c r="K645" s="24" t="s">
        <v>2291</v>
      </c>
      <c r="L645" s="25">
        <v>2208</v>
      </c>
      <c r="M645" s="26" t="s">
        <v>3796</v>
      </c>
      <c r="N645" s="27"/>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c r="CY645" s="28"/>
      <c r="CZ645" s="28"/>
      <c r="DA645" s="28"/>
      <c r="DB645" s="28"/>
      <c r="DC645" s="28"/>
      <c r="DD645" s="28"/>
      <c r="DE645" s="28"/>
      <c r="DF645" s="28"/>
      <c r="DG645" s="28"/>
      <c r="DH645" s="28"/>
      <c r="DI645" s="28"/>
      <c r="DJ645" s="28"/>
      <c r="DK645" s="28"/>
      <c r="DL645" s="28"/>
      <c r="DM645" s="28"/>
      <c r="DN645" s="28"/>
      <c r="DO645" s="28"/>
      <c r="DP645" s="28"/>
      <c r="DQ645" s="28"/>
      <c r="DR645" s="28"/>
      <c r="DS645" s="28"/>
      <c r="DT645" s="28"/>
      <c r="DU645" s="28"/>
      <c r="DV645" s="28"/>
      <c r="DW645" s="28"/>
      <c r="DX645" s="28"/>
      <c r="DY645" s="28"/>
      <c r="DZ645" s="28"/>
      <c r="EA645" s="28"/>
      <c r="EB645" s="28"/>
      <c r="EC645" s="28"/>
      <c r="ED645" s="28"/>
      <c r="EE645" s="28"/>
      <c r="EF645" s="28"/>
      <c r="EG645" s="28"/>
      <c r="EH645" s="28"/>
      <c r="EI645" s="28"/>
      <c r="EJ645" s="28"/>
      <c r="EK645" s="28"/>
      <c r="EL645" s="28"/>
      <c r="EM645" s="28"/>
      <c r="EN645" s="28"/>
      <c r="EO645" s="28"/>
      <c r="EP645" s="28"/>
      <c r="EQ645" s="28"/>
      <c r="ER645" s="28"/>
      <c r="ES645" s="28"/>
      <c r="ET645" s="28"/>
      <c r="EU645" s="28"/>
      <c r="EV645" s="28"/>
      <c r="EW645" s="28"/>
      <c r="EX645" s="28"/>
      <c r="EY645" s="28"/>
      <c r="EZ645" s="28"/>
      <c r="FA645" s="28"/>
      <c r="FB645" s="28"/>
      <c r="FC645" s="28"/>
      <c r="FD645" s="28"/>
      <c r="FE645" s="28"/>
      <c r="FF645" s="28"/>
      <c r="FG645" s="28"/>
      <c r="FH645" s="28"/>
      <c r="FI645" s="28"/>
      <c r="FJ645" s="28"/>
      <c r="FK645" s="28"/>
      <c r="FL645" s="28"/>
      <c r="FM645" s="28"/>
      <c r="FN645" s="28"/>
      <c r="FO645" s="28"/>
      <c r="FP645" s="28"/>
      <c r="FQ645" s="28"/>
      <c r="FR645" s="28"/>
      <c r="FS645" s="28"/>
      <c r="FT645" s="28"/>
      <c r="FU645" s="28"/>
      <c r="FV645" s="28"/>
      <c r="FW645" s="28"/>
      <c r="FX645" s="28"/>
      <c r="FY645" s="28"/>
      <c r="FZ645" s="28"/>
      <c r="GA645" s="28"/>
      <c r="GB645" s="28"/>
      <c r="GC645" s="28"/>
      <c r="GD645" s="28"/>
      <c r="GE645" s="28"/>
      <c r="GF645" s="28"/>
      <c r="GG645" s="28"/>
      <c r="GH645" s="28"/>
      <c r="GI645" s="28"/>
      <c r="GJ645" s="28"/>
      <c r="GK645" s="28"/>
      <c r="GL645" s="28"/>
      <c r="GM645" s="28"/>
      <c r="GN645" s="28"/>
      <c r="GO645" s="28"/>
      <c r="GP645" s="28"/>
      <c r="GQ645" s="28"/>
      <c r="GR645" s="28"/>
      <c r="GS645" s="28"/>
      <c r="GT645" s="28"/>
      <c r="GU645" s="28"/>
      <c r="GV645" s="28"/>
      <c r="GW645" s="28"/>
      <c r="GX645" s="28"/>
      <c r="GY645" s="28"/>
      <c r="GZ645" s="28"/>
      <c r="HA645" s="28"/>
      <c r="HB645" s="28"/>
      <c r="HC645" s="28"/>
      <c r="HD645" s="28"/>
      <c r="HE645" s="28"/>
      <c r="HF645" s="28"/>
      <c r="HG645" s="28"/>
      <c r="HH645" s="28"/>
      <c r="HI645" s="28"/>
      <c r="HJ645" s="28"/>
      <c r="HK645" s="28"/>
      <c r="HL645" s="28"/>
      <c r="HM645" s="28"/>
      <c r="HN645" s="28"/>
      <c r="HO645" s="28"/>
      <c r="HP645" s="28"/>
      <c r="HQ645" s="28"/>
      <c r="HR645" s="28"/>
      <c r="HS645" s="28"/>
      <c r="HT645" s="28"/>
      <c r="HU645" s="28"/>
      <c r="HV645" s="28"/>
      <c r="HW645" s="28"/>
      <c r="HX645" s="28"/>
      <c r="HY645" s="28"/>
      <c r="HZ645" s="28"/>
      <c r="IA645" s="28"/>
      <c r="IB645" s="28"/>
      <c r="IC645" s="28"/>
      <c r="ID645" s="28"/>
      <c r="IE645" s="28"/>
      <c r="IF645" s="28"/>
      <c r="IG645" s="28"/>
      <c r="IH645" s="28"/>
      <c r="II645" s="28"/>
      <c r="IJ645" s="28"/>
      <c r="IK645" s="28"/>
      <c r="IL645" s="28"/>
      <c r="IM645" s="28"/>
    </row>
    <row r="646" spans="1:247" ht="25.5">
      <c r="A646" s="17" t="s">
        <v>436</v>
      </c>
      <c r="B646" s="18" t="s">
        <v>3433</v>
      </c>
      <c r="C646" s="19" t="s">
        <v>396</v>
      </c>
      <c r="D646" s="20" t="s">
        <v>959</v>
      </c>
      <c r="E646" s="21" t="s">
        <v>960</v>
      </c>
      <c r="F646" s="17" t="s">
        <v>368</v>
      </c>
      <c r="G646" s="22" t="s">
        <v>3251</v>
      </c>
      <c r="H646" s="23" t="s">
        <v>962</v>
      </c>
      <c r="I646" s="22">
        <v>15900000</v>
      </c>
      <c r="J646" s="23" t="s">
        <v>3434</v>
      </c>
      <c r="K646" s="24"/>
      <c r="L646" s="25">
        <v>72.4</v>
      </c>
      <c r="M646" s="26"/>
      <c r="N646" s="27" t="s">
        <v>3797</v>
      </c>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8"/>
      <c r="DV646" s="28"/>
      <c r="DW646" s="28"/>
      <c r="DX646" s="28"/>
      <c r="DY646" s="28"/>
      <c r="DZ646" s="28"/>
      <c r="EA646" s="28"/>
      <c r="EB646" s="28"/>
      <c r="EC646" s="28"/>
      <c r="ED646" s="28"/>
      <c r="EE646" s="28"/>
      <c r="EF646" s="28"/>
      <c r="EG646" s="28"/>
      <c r="EH646" s="28"/>
      <c r="EI646" s="28"/>
      <c r="EJ646" s="28"/>
      <c r="EK646" s="28"/>
      <c r="EL646" s="28"/>
      <c r="EM646" s="28"/>
      <c r="EN646" s="28"/>
      <c r="EO646" s="28"/>
      <c r="EP646" s="28"/>
      <c r="EQ646" s="28"/>
      <c r="ER646" s="28"/>
      <c r="ES646" s="28"/>
      <c r="ET646" s="28"/>
      <c r="EU646" s="28"/>
      <c r="EV646" s="28"/>
      <c r="EW646" s="28"/>
      <c r="EX646" s="28"/>
      <c r="EY646" s="28"/>
      <c r="EZ646" s="28"/>
      <c r="FA646" s="28"/>
      <c r="FB646" s="28"/>
      <c r="FC646" s="28"/>
      <c r="FD646" s="28"/>
      <c r="FE646" s="28"/>
      <c r="FF646" s="28"/>
      <c r="FG646" s="28"/>
      <c r="FH646" s="28"/>
      <c r="FI646" s="28"/>
      <c r="FJ646" s="28"/>
      <c r="FK646" s="28"/>
      <c r="FL646" s="28"/>
      <c r="FM646" s="28"/>
      <c r="FN646" s="28"/>
      <c r="FO646" s="28"/>
      <c r="FP646" s="28"/>
      <c r="FQ646" s="28"/>
      <c r="FR646" s="28"/>
      <c r="FS646" s="28"/>
      <c r="FT646" s="28"/>
      <c r="FU646" s="28"/>
      <c r="FV646" s="28"/>
      <c r="FW646" s="28"/>
      <c r="FX646" s="28"/>
      <c r="FY646" s="28"/>
      <c r="FZ646" s="28"/>
      <c r="GA646" s="28"/>
      <c r="GB646" s="28"/>
      <c r="GC646" s="28"/>
      <c r="GD646" s="28"/>
      <c r="GE646" s="28"/>
      <c r="GF646" s="28"/>
      <c r="GG646" s="28"/>
      <c r="GH646" s="28"/>
      <c r="GI646" s="28"/>
      <c r="GJ646" s="28"/>
      <c r="GK646" s="28"/>
      <c r="GL646" s="28"/>
      <c r="GM646" s="28"/>
      <c r="GN646" s="28"/>
      <c r="GO646" s="28"/>
      <c r="GP646" s="28"/>
      <c r="GQ646" s="28"/>
      <c r="GR646" s="28"/>
      <c r="GS646" s="28"/>
      <c r="GT646" s="28"/>
      <c r="GU646" s="28"/>
      <c r="GV646" s="28"/>
      <c r="GW646" s="28"/>
      <c r="GX646" s="28"/>
      <c r="GY646" s="28"/>
      <c r="GZ646" s="28"/>
      <c r="HA646" s="28"/>
      <c r="HB646" s="28"/>
      <c r="HC646" s="28"/>
      <c r="HD646" s="28"/>
      <c r="HE646" s="28"/>
      <c r="HF646" s="28"/>
      <c r="HG646" s="28"/>
      <c r="HH646" s="28"/>
      <c r="HI646" s="28"/>
      <c r="HJ646" s="28"/>
      <c r="HK646" s="28"/>
      <c r="HL646" s="28"/>
      <c r="HM646" s="28"/>
      <c r="HN646" s="28"/>
      <c r="HO646" s="28"/>
      <c r="HP646" s="28"/>
      <c r="HQ646" s="28"/>
      <c r="HR646" s="28"/>
      <c r="HS646" s="28"/>
      <c r="HT646" s="28"/>
      <c r="HU646" s="28"/>
      <c r="HV646" s="28"/>
      <c r="HW646" s="28"/>
      <c r="HX646" s="28"/>
      <c r="HY646" s="28"/>
      <c r="HZ646" s="28"/>
      <c r="IA646" s="28"/>
      <c r="IB646" s="28"/>
      <c r="IC646" s="28"/>
      <c r="ID646" s="28"/>
      <c r="IE646" s="28"/>
      <c r="IF646" s="28"/>
      <c r="IG646" s="28"/>
      <c r="IH646" s="28"/>
      <c r="II646" s="28"/>
      <c r="IJ646" s="28"/>
      <c r="IK646" s="28"/>
      <c r="IL646" s="28"/>
      <c r="IM646" s="28"/>
    </row>
    <row r="647" spans="1:247" ht="25.5">
      <c r="A647" s="17" t="s">
        <v>438</v>
      </c>
      <c r="B647" s="18" t="s">
        <v>3433</v>
      </c>
      <c r="C647" s="19" t="s">
        <v>396</v>
      </c>
      <c r="D647" s="20" t="s">
        <v>2780</v>
      </c>
      <c r="E647" s="21" t="s">
        <v>2781</v>
      </c>
      <c r="F647" s="17" t="s">
        <v>369</v>
      </c>
      <c r="G647" s="22" t="s">
        <v>3798</v>
      </c>
      <c r="H647" s="23" t="s">
        <v>3799</v>
      </c>
      <c r="I647" s="22" t="s">
        <v>3800</v>
      </c>
      <c r="J647" s="23" t="s">
        <v>3801</v>
      </c>
      <c r="K647" s="24"/>
      <c r="L647" s="25">
        <v>1670</v>
      </c>
      <c r="M647" s="26" t="s">
        <v>3802</v>
      </c>
      <c r="N647" s="27"/>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28"/>
      <c r="BR647" s="28"/>
      <c r="BS647" s="28"/>
      <c r="BT647" s="28"/>
      <c r="BU647" s="28"/>
      <c r="BV647" s="28"/>
      <c r="BW647" s="28"/>
      <c r="BX647" s="28"/>
      <c r="BY647" s="28"/>
      <c r="BZ647" s="28"/>
      <c r="CA647" s="28"/>
      <c r="CB647" s="28"/>
      <c r="CC647" s="28"/>
      <c r="CD647" s="28"/>
      <c r="CE647" s="28"/>
      <c r="CF647" s="28"/>
      <c r="CG647" s="28"/>
      <c r="CH647" s="28"/>
      <c r="CI647" s="28"/>
      <c r="CJ647" s="28"/>
      <c r="CK647" s="28"/>
      <c r="CL647" s="28"/>
      <c r="CM647" s="28"/>
      <c r="CN647" s="28"/>
      <c r="CO647" s="28"/>
      <c r="CP647" s="28"/>
      <c r="CQ647" s="28"/>
      <c r="CR647" s="28"/>
      <c r="CS647" s="28"/>
      <c r="CT647" s="28"/>
      <c r="CU647" s="28"/>
      <c r="CV647" s="28"/>
      <c r="CW647" s="28"/>
      <c r="CX647" s="28"/>
      <c r="CY647" s="28"/>
      <c r="CZ647" s="28"/>
      <c r="DA647" s="28"/>
      <c r="DB647" s="28"/>
      <c r="DC647" s="28"/>
      <c r="DD647" s="28"/>
      <c r="DE647" s="28"/>
      <c r="DF647" s="28"/>
      <c r="DG647" s="28"/>
      <c r="DH647" s="28"/>
      <c r="DI647" s="28"/>
      <c r="DJ647" s="28"/>
      <c r="DK647" s="28"/>
      <c r="DL647" s="28"/>
      <c r="DM647" s="28"/>
      <c r="DN647" s="28"/>
      <c r="DO647" s="28"/>
      <c r="DP647" s="28"/>
      <c r="DQ647" s="28"/>
      <c r="DR647" s="28"/>
      <c r="DS647" s="28"/>
      <c r="DT647" s="28"/>
      <c r="DU647" s="28"/>
      <c r="DV647" s="28"/>
      <c r="DW647" s="28"/>
      <c r="DX647" s="28"/>
      <c r="DY647" s="28"/>
      <c r="DZ647" s="28"/>
      <c r="EA647" s="28"/>
      <c r="EB647" s="28"/>
      <c r="EC647" s="28"/>
      <c r="ED647" s="28"/>
      <c r="EE647" s="28"/>
      <c r="EF647" s="28"/>
      <c r="EG647" s="28"/>
      <c r="EH647" s="28"/>
      <c r="EI647" s="28"/>
      <c r="EJ647" s="28"/>
      <c r="EK647" s="28"/>
      <c r="EL647" s="28"/>
      <c r="EM647" s="28"/>
      <c r="EN647" s="28"/>
      <c r="EO647" s="28"/>
      <c r="EP647" s="28"/>
      <c r="EQ647" s="28"/>
      <c r="ER647" s="28"/>
      <c r="ES647" s="28"/>
      <c r="ET647" s="28"/>
      <c r="EU647" s="28"/>
      <c r="EV647" s="28"/>
      <c r="EW647" s="28"/>
      <c r="EX647" s="28"/>
      <c r="EY647" s="28"/>
      <c r="EZ647" s="28"/>
      <c r="FA647" s="28"/>
      <c r="FB647" s="28"/>
      <c r="FC647" s="28"/>
      <c r="FD647" s="28"/>
      <c r="FE647" s="28"/>
      <c r="FF647" s="28"/>
      <c r="FG647" s="28"/>
      <c r="FH647" s="28"/>
      <c r="FI647" s="28"/>
      <c r="FJ647" s="28"/>
      <c r="FK647" s="28"/>
      <c r="FL647" s="28"/>
      <c r="FM647" s="28"/>
      <c r="FN647" s="28"/>
      <c r="FO647" s="28"/>
      <c r="FP647" s="28"/>
      <c r="FQ647" s="28"/>
      <c r="FR647" s="28"/>
      <c r="FS647" s="28"/>
      <c r="FT647" s="28"/>
      <c r="FU647" s="28"/>
      <c r="FV647" s="28"/>
      <c r="FW647" s="28"/>
      <c r="FX647" s="28"/>
      <c r="FY647" s="28"/>
      <c r="FZ647" s="28"/>
      <c r="GA647" s="28"/>
      <c r="GB647" s="28"/>
      <c r="GC647" s="28"/>
      <c r="GD647" s="28"/>
      <c r="GE647" s="28"/>
      <c r="GF647" s="28"/>
      <c r="GG647" s="28"/>
      <c r="GH647" s="28"/>
      <c r="GI647" s="28"/>
      <c r="GJ647" s="28"/>
      <c r="GK647" s="28"/>
      <c r="GL647" s="28"/>
      <c r="GM647" s="28"/>
      <c r="GN647" s="28"/>
      <c r="GO647" s="28"/>
      <c r="GP647" s="28"/>
      <c r="GQ647" s="28"/>
      <c r="GR647" s="28"/>
      <c r="GS647" s="28"/>
      <c r="GT647" s="28"/>
      <c r="GU647" s="28"/>
      <c r="GV647" s="28"/>
      <c r="GW647" s="28"/>
      <c r="GX647" s="28"/>
      <c r="GY647" s="28"/>
      <c r="GZ647" s="28"/>
      <c r="HA647" s="28"/>
      <c r="HB647" s="28"/>
      <c r="HC647" s="28"/>
      <c r="HD647" s="28"/>
      <c r="HE647" s="28"/>
      <c r="HF647" s="28"/>
      <c r="HG647" s="28"/>
      <c r="HH647" s="28"/>
      <c r="HI647" s="28"/>
      <c r="HJ647" s="28"/>
      <c r="HK647" s="28"/>
      <c r="HL647" s="28"/>
      <c r="HM647" s="28"/>
      <c r="HN647" s="28"/>
      <c r="HO647" s="28"/>
      <c r="HP647" s="28"/>
      <c r="HQ647" s="28"/>
      <c r="HR647" s="28"/>
      <c r="HS647" s="28"/>
      <c r="HT647" s="28"/>
      <c r="HU647" s="28"/>
      <c r="HV647" s="28"/>
      <c r="HW647" s="28"/>
      <c r="HX647" s="28"/>
      <c r="HY647" s="28"/>
      <c r="HZ647" s="28"/>
      <c r="IA647" s="28"/>
      <c r="IB647" s="28"/>
      <c r="IC647" s="28"/>
      <c r="ID647" s="28"/>
      <c r="IE647" s="28"/>
      <c r="IF647" s="28"/>
      <c r="IG647" s="28"/>
      <c r="IH647" s="28"/>
      <c r="II647" s="28"/>
      <c r="IJ647" s="28"/>
      <c r="IK647" s="28"/>
      <c r="IL647" s="28"/>
      <c r="IM647" s="28"/>
    </row>
    <row r="648" spans="1:247" ht="25.5">
      <c r="A648" s="17" t="s">
        <v>439</v>
      </c>
      <c r="B648" s="18" t="s">
        <v>3803</v>
      </c>
      <c r="C648" s="19" t="s">
        <v>396</v>
      </c>
      <c r="D648" s="20" t="s">
        <v>673</v>
      </c>
      <c r="E648" s="21" t="s">
        <v>674</v>
      </c>
      <c r="F648" s="17" t="s">
        <v>369</v>
      </c>
      <c r="G648" s="22" t="s">
        <v>2510</v>
      </c>
      <c r="H648" s="23" t="s">
        <v>3804</v>
      </c>
      <c r="I648" s="22" t="s">
        <v>3805</v>
      </c>
      <c r="J648" s="23" t="s">
        <v>3806</v>
      </c>
      <c r="K648" s="24"/>
      <c r="L648" s="25">
        <v>600</v>
      </c>
      <c r="M648" s="26" t="s">
        <v>3807</v>
      </c>
      <c r="N648" s="27"/>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28"/>
      <c r="BS648" s="28"/>
      <c r="BT648" s="28"/>
      <c r="BU648" s="28"/>
      <c r="BV648" s="28"/>
      <c r="BW648" s="28"/>
      <c r="BX648" s="28"/>
      <c r="BY648" s="28"/>
      <c r="BZ648" s="28"/>
      <c r="CA648" s="28"/>
      <c r="CB648" s="28"/>
      <c r="CC648" s="28"/>
      <c r="CD648" s="28"/>
      <c r="CE648" s="28"/>
      <c r="CF648" s="28"/>
      <c r="CG648" s="28"/>
      <c r="CH648" s="28"/>
      <c r="CI648" s="28"/>
      <c r="CJ648" s="28"/>
      <c r="CK648" s="28"/>
      <c r="CL648" s="28"/>
      <c r="CM648" s="28"/>
      <c r="CN648" s="28"/>
      <c r="CO648" s="28"/>
      <c r="CP648" s="28"/>
      <c r="CQ648" s="28"/>
      <c r="CR648" s="28"/>
      <c r="CS648" s="28"/>
      <c r="CT648" s="28"/>
      <c r="CU648" s="28"/>
      <c r="CV648" s="28"/>
      <c r="CW648" s="28"/>
      <c r="CX648" s="28"/>
      <c r="CY648" s="28"/>
      <c r="CZ648" s="28"/>
      <c r="DA648" s="28"/>
      <c r="DB648" s="28"/>
      <c r="DC648" s="28"/>
      <c r="DD648" s="28"/>
      <c r="DE648" s="28"/>
      <c r="DF648" s="28"/>
      <c r="DG648" s="28"/>
      <c r="DH648" s="28"/>
      <c r="DI648" s="28"/>
      <c r="DJ648" s="28"/>
      <c r="DK648" s="28"/>
      <c r="DL648" s="28"/>
      <c r="DM648" s="28"/>
      <c r="DN648" s="28"/>
      <c r="DO648" s="28"/>
      <c r="DP648" s="28"/>
      <c r="DQ648" s="28"/>
      <c r="DR648" s="28"/>
      <c r="DS648" s="28"/>
      <c r="DT648" s="28"/>
      <c r="DU648" s="28"/>
      <c r="DV648" s="28"/>
      <c r="DW648" s="28"/>
      <c r="DX648" s="28"/>
      <c r="DY648" s="28"/>
      <c r="DZ648" s="28"/>
      <c r="EA648" s="28"/>
      <c r="EB648" s="28"/>
      <c r="EC648" s="28"/>
      <c r="ED648" s="28"/>
      <c r="EE648" s="28"/>
      <c r="EF648" s="28"/>
      <c r="EG648" s="28"/>
      <c r="EH648" s="28"/>
      <c r="EI648" s="28"/>
      <c r="EJ648" s="28"/>
      <c r="EK648" s="28"/>
      <c r="EL648" s="28"/>
      <c r="EM648" s="28"/>
      <c r="EN648" s="28"/>
      <c r="EO648" s="28"/>
      <c r="EP648" s="28"/>
      <c r="EQ648" s="28"/>
      <c r="ER648" s="28"/>
      <c r="ES648" s="28"/>
      <c r="ET648" s="28"/>
      <c r="EU648" s="28"/>
      <c r="EV648" s="28"/>
      <c r="EW648" s="28"/>
      <c r="EX648" s="28"/>
      <c r="EY648" s="28"/>
      <c r="EZ648" s="28"/>
      <c r="FA648" s="28"/>
      <c r="FB648" s="28"/>
      <c r="FC648" s="28"/>
      <c r="FD648" s="28"/>
      <c r="FE648" s="28"/>
      <c r="FF648" s="28"/>
      <c r="FG648" s="28"/>
      <c r="FH648" s="28"/>
      <c r="FI648" s="28"/>
      <c r="FJ648" s="28"/>
      <c r="FK648" s="28"/>
      <c r="FL648" s="28"/>
      <c r="FM648" s="28"/>
      <c r="FN648" s="28"/>
      <c r="FO648" s="28"/>
      <c r="FP648" s="28"/>
      <c r="FQ648" s="28"/>
      <c r="FR648" s="28"/>
      <c r="FS648" s="28"/>
      <c r="FT648" s="28"/>
      <c r="FU648" s="28"/>
      <c r="FV648" s="28"/>
      <c r="FW648" s="28"/>
      <c r="FX648" s="28"/>
      <c r="FY648" s="28"/>
      <c r="FZ648" s="28"/>
      <c r="GA648" s="28"/>
      <c r="GB648" s="28"/>
      <c r="GC648" s="28"/>
      <c r="GD648" s="28"/>
      <c r="GE648" s="28"/>
      <c r="GF648" s="28"/>
      <c r="GG648" s="28"/>
      <c r="GH648" s="28"/>
      <c r="GI648" s="28"/>
      <c r="GJ648" s="28"/>
      <c r="GK648" s="28"/>
      <c r="GL648" s="28"/>
      <c r="GM648" s="28"/>
      <c r="GN648" s="28"/>
      <c r="GO648" s="28"/>
      <c r="GP648" s="28"/>
      <c r="GQ648" s="28"/>
      <c r="GR648" s="28"/>
      <c r="GS648" s="28"/>
      <c r="GT648" s="28"/>
      <c r="GU648" s="28"/>
      <c r="GV648" s="28"/>
      <c r="GW648" s="28"/>
      <c r="GX648" s="28"/>
      <c r="GY648" s="28"/>
      <c r="GZ648" s="28"/>
      <c r="HA648" s="28"/>
      <c r="HB648" s="28"/>
      <c r="HC648" s="28"/>
      <c r="HD648" s="28"/>
      <c r="HE648" s="28"/>
      <c r="HF648" s="28"/>
      <c r="HG648" s="28"/>
      <c r="HH648" s="28"/>
      <c r="HI648" s="28"/>
      <c r="HJ648" s="28"/>
      <c r="HK648" s="28"/>
      <c r="HL648" s="28"/>
      <c r="HM648" s="28"/>
      <c r="HN648" s="28"/>
      <c r="HO648" s="28"/>
      <c r="HP648" s="28"/>
      <c r="HQ648" s="28"/>
      <c r="HR648" s="28"/>
      <c r="HS648" s="28"/>
      <c r="HT648" s="28"/>
      <c r="HU648" s="28"/>
      <c r="HV648" s="28"/>
      <c r="HW648" s="28"/>
      <c r="HX648" s="28"/>
      <c r="HY648" s="28"/>
      <c r="HZ648" s="28"/>
      <c r="IA648" s="28"/>
      <c r="IB648" s="28"/>
      <c r="IC648" s="28"/>
      <c r="ID648" s="28"/>
      <c r="IE648" s="28"/>
      <c r="IF648" s="28"/>
      <c r="IG648" s="28"/>
      <c r="IH648" s="28"/>
      <c r="II648" s="28"/>
      <c r="IJ648" s="28"/>
      <c r="IK648" s="28"/>
      <c r="IL648" s="28"/>
      <c r="IM648" s="28"/>
    </row>
    <row r="649" spans="1:247" ht="25.5">
      <c r="A649" s="17" t="s">
        <v>440</v>
      </c>
      <c r="B649" s="18" t="s">
        <v>3803</v>
      </c>
      <c r="C649" s="19" t="s">
        <v>396</v>
      </c>
      <c r="D649" s="20" t="s">
        <v>3100</v>
      </c>
      <c r="E649" s="21" t="s">
        <v>3101</v>
      </c>
      <c r="F649" s="17" t="s">
        <v>368</v>
      </c>
      <c r="G649" s="22" t="s">
        <v>3102</v>
      </c>
      <c r="H649" s="23" t="s">
        <v>3103</v>
      </c>
      <c r="I649" s="22">
        <v>48443000</v>
      </c>
      <c r="J649" s="23" t="s">
        <v>3808</v>
      </c>
      <c r="K649" s="24"/>
      <c r="L649" s="25">
        <v>87</v>
      </c>
      <c r="M649" s="26"/>
      <c r="N649" s="27" t="s">
        <v>3809</v>
      </c>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c r="BO649" s="28"/>
      <c r="BP649" s="28"/>
      <c r="BQ649" s="28"/>
      <c r="BR649" s="28"/>
      <c r="BS649" s="28"/>
      <c r="BT649" s="28"/>
      <c r="BU649" s="28"/>
      <c r="BV649" s="28"/>
      <c r="BW649" s="28"/>
      <c r="BX649" s="28"/>
      <c r="BY649" s="28"/>
      <c r="BZ649" s="28"/>
      <c r="CA649" s="28"/>
      <c r="CB649" s="28"/>
      <c r="CC649" s="28"/>
      <c r="CD649" s="28"/>
      <c r="CE649" s="28"/>
      <c r="CF649" s="28"/>
      <c r="CG649" s="28"/>
      <c r="CH649" s="28"/>
      <c r="CI649" s="28"/>
      <c r="CJ649" s="28"/>
      <c r="CK649" s="28"/>
      <c r="CL649" s="28"/>
      <c r="CM649" s="28"/>
      <c r="CN649" s="28"/>
      <c r="CO649" s="28"/>
      <c r="CP649" s="28"/>
      <c r="CQ649" s="28"/>
      <c r="CR649" s="28"/>
      <c r="CS649" s="28"/>
      <c r="CT649" s="28"/>
      <c r="CU649" s="28"/>
      <c r="CV649" s="28"/>
      <c r="CW649" s="28"/>
      <c r="CX649" s="28"/>
      <c r="CY649" s="28"/>
      <c r="CZ649" s="28"/>
      <c r="DA649" s="28"/>
      <c r="DB649" s="28"/>
      <c r="DC649" s="28"/>
      <c r="DD649" s="28"/>
      <c r="DE649" s="28"/>
      <c r="DF649" s="28"/>
      <c r="DG649" s="28"/>
      <c r="DH649" s="28"/>
      <c r="DI649" s="28"/>
      <c r="DJ649" s="28"/>
      <c r="DK649" s="28"/>
      <c r="DL649" s="28"/>
      <c r="DM649" s="28"/>
      <c r="DN649" s="28"/>
      <c r="DO649" s="28"/>
      <c r="DP649" s="28"/>
      <c r="DQ649" s="28"/>
      <c r="DR649" s="28"/>
      <c r="DS649" s="28"/>
      <c r="DT649" s="28"/>
      <c r="DU649" s="28"/>
      <c r="DV649" s="28"/>
      <c r="DW649" s="28"/>
      <c r="DX649" s="28"/>
      <c r="DY649" s="28"/>
      <c r="DZ649" s="28"/>
      <c r="EA649" s="28"/>
      <c r="EB649" s="28"/>
      <c r="EC649" s="28"/>
      <c r="ED649" s="28"/>
      <c r="EE649" s="28"/>
      <c r="EF649" s="28"/>
      <c r="EG649" s="28"/>
      <c r="EH649" s="28"/>
      <c r="EI649" s="28"/>
      <c r="EJ649" s="28"/>
      <c r="EK649" s="28"/>
      <c r="EL649" s="28"/>
      <c r="EM649" s="28"/>
      <c r="EN649" s="28"/>
      <c r="EO649" s="28"/>
      <c r="EP649" s="28"/>
      <c r="EQ649" s="28"/>
      <c r="ER649" s="28"/>
      <c r="ES649" s="28"/>
      <c r="ET649" s="28"/>
      <c r="EU649" s="28"/>
      <c r="EV649" s="28"/>
      <c r="EW649" s="28"/>
      <c r="EX649" s="28"/>
      <c r="EY649" s="28"/>
      <c r="EZ649" s="28"/>
      <c r="FA649" s="28"/>
      <c r="FB649" s="28"/>
      <c r="FC649" s="28"/>
      <c r="FD649" s="28"/>
      <c r="FE649" s="28"/>
      <c r="FF649" s="28"/>
      <c r="FG649" s="28"/>
      <c r="FH649" s="28"/>
      <c r="FI649" s="28"/>
      <c r="FJ649" s="28"/>
      <c r="FK649" s="28"/>
      <c r="FL649" s="28"/>
      <c r="FM649" s="28"/>
      <c r="FN649" s="28"/>
      <c r="FO649" s="28"/>
      <c r="FP649" s="28"/>
      <c r="FQ649" s="28"/>
      <c r="FR649" s="28"/>
      <c r="FS649" s="28"/>
      <c r="FT649" s="28"/>
      <c r="FU649" s="28"/>
      <c r="FV649" s="28"/>
      <c r="FW649" s="28"/>
      <c r="FX649" s="28"/>
      <c r="FY649" s="28"/>
      <c r="FZ649" s="28"/>
      <c r="GA649" s="28"/>
      <c r="GB649" s="28"/>
      <c r="GC649" s="28"/>
      <c r="GD649" s="28"/>
      <c r="GE649" s="28"/>
      <c r="GF649" s="28"/>
      <c r="GG649" s="28"/>
      <c r="GH649" s="28"/>
      <c r="GI649" s="28"/>
      <c r="GJ649" s="28"/>
      <c r="GK649" s="28"/>
      <c r="GL649" s="28"/>
      <c r="GM649" s="28"/>
      <c r="GN649" s="28"/>
      <c r="GO649" s="28"/>
      <c r="GP649" s="28"/>
      <c r="GQ649" s="28"/>
      <c r="GR649" s="28"/>
      <c r="GS649" s="28"/>
      <c r="GT649" s="28"/>
      <c r="GU649" s="28"/>
      <c r="GV649" s="28"/>
      <c r="GW649" s="28"/>
      <c r="GX649" s="28"/>
      <c r="GY649" s="28"/>
      <c r="GZ649" s="28"/>
      <c r="HA649" s="28"/>
      <c r="HB649" s="28"/>
      <c r="HC649" s="28"/>
      <c r="HD649" s="28"/>
      <c r="HE649" s="28"/>
      <c r="HF649" s="28"/>
      <c r="HG649" s="28"/>
      <c r="HH649" s="28"/>
      <c r="HI649" s="28"/>
      <c r="HJ649" s="28"/>
      <c r="HK649" s="28"/>
      <c r="HL649" s="28"/>
      <c r="HM649" s="28"/>
      <c r="HN649" s="28"/>
      <c r="HO649" s="28"/>
      <c r="HP649" s="28"/>
      <c r="HQ649" s="28"/>
      <c r="HR649" s="28"/>
      <c r="HS649" s="28"/>
      <c r="HT649" s="28"/>
      <c r="HU649" s="28"/>
      <c r="HV649" s="28"/>
      <c r="HW649" s="28"/>
      <c r="HX649" s="28"/>
      <c r="HY649" s="28"/>
      <c r="HZ649" s="28"/>
      <c r="IA649" s="28"/>
      <c r="IB649" s="28"/>
      <c r="IC649" s="28"/>
      <c r="ID649" s="28"/>
      <c r="IE649" s="28"/>
      <c r="IF649" s="28"/>
      <c r="IG649" s="28"/>
      <c r="IH649" s="28"/>
      <c r="II649" s="28"/>
      <c r="IJ649" s="28"/>
      <c r="IK649" s="28"/>
      <c r="IL649" s="28"/>
      <c r="IM649" s="28"/>
    </row>
    <row r="650" spans="1:247" ht="25.5">
      <c r="A650" s="17" t="s">
        <v>444</v>
      </c>
      <c r="B650" s="18" t="s">
        <v>3810</v>
      </c>
      <c r="C650" s="19" t="s">
        <v>396</v>
      </c>
      <c r="D650" s="20" t="s">
        <v>3811</v>
      </c>
      <c r="E650" s="21" t="s">
        <v>3812</v>
      </c>
      <c r="F650" s="17" t="s">
        <v>368</v>
      </c>
      <c r="G650" s="22" t="s">
        <v>3813</v>
      </c>
      <c r="H650" s="23" t="s">
        <v>1762</v>
      </c>
      <c r="I650" s="22">
        <v>90500000</v>
      </c>
      <c r="J650" s="23" t="s">
        <v>3814</v>
      </c>
      <c r="K650" s="24"/>
      <c r="L650" s="25">
        <v>14</v>
      </c>
      <c r="M650" s="26"/>
      <c r="N650" s="27" t="s">
        <v>3815</v>
      </c>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28"/>
      <c r="BR650" s="28"/>
      <c r="BS650" s="28"/>
      <c r="BT650" s="28"/>
      <c r="BU650" s="28"/>
      <c r="BV650" s="28"/>
      <c r="BW650" s="28"/>
      <c r="BX650" s="28"/>
      <c r="BY650" s="28"/>
      <c r="BZ650" s="28"/>
      <c r="CA650" s="28"/>
      <c r="CB650" s="28"/>
      <c r="CC650" s="28"/>
      <c r="CD650" s="28"/>
      <c r="CE650" s="28"/>
      <c r="CF650" s="28"/>
      <c r="CG650" s="28"/>
      <c r="CH650" s="28"/>
      <c r="CI650" s="28"/>
      <c r="CJ650" s="28"/>
      <c r="CK650" s="28"/>
      <c r="CL650" s="28"/>
      <c r="CM650" s="28"/>
      <c r="CN650" s="28"/>
      <c r="CO650" s="28"/>
      <c r="CP650" s="28"/>
      <c r="CQ650" s="28"/>
      <c r="CR650" s="28"/>
      <c r="CS650" s="28"/>
      <c r="CT650" s="28"/>
      <c r="CU650" s="28"/>
      <c r="CV650" s="28"/>
      <c r="CW650" s="28"/>
      <c r="CX650" s="28"/>
      <c r="CY650" s="28"/>
      <c r="CZ650" s="28"/>
      <c r="DA650" s="28"/>
      <c r="DB650" s="28"/>
      <c r="DC650" s="28"/>
      <c r="DD650" s="28"/>
      <c r="DE650" s="28"/>
      <c r="DF650" s="28"/>
      <c r="DG650" s="28"/>
      <c r="DH650" s="28"/>
      <c r="DI650" s="28"/>
      <c r="DJ650" s="28"/>
      <c r="DK650" s="28"/>
      <c r="DL650" s="28"/>
      <c r="DM650" s="28"/>
      <c r="DN650" s="28"/>
      <c r="DO650" s="28"/>
      <c r="DP650" s="28"/>
      <c r="DQ650" s="28"/>
      <c r="DR650" s="28"/>
      <c r="DS650" s="28"/>
      <c r="DT650" s="28"/>
      <c r="DU650" s="28"/>
      <c r="DV650" s="28"/>
      <c r="DW650" s="28"/>
      <c r="DX650" s="28"/>
      <c r="DY650" s="28"/>
      <c r="DZ650" s="28"/>
      <c r="EA650" s="28"/>
      <c r="EB650" s="28"/>
      <c r="EC650" s="28"/>
      <c r="ED650" s="28"/>
      <c r="EE650" s="28"/>
      <c r="EF650" s="28"/>
      <c r="EG650" s="28"/>
      <c r="EH650" s="28"/>
      <c r="EI650" s="28"/>
      <c r="EJ650" s="28"/>
      <c r="EK650" s="28"/>
      <c r="EL650" s="28"/>
      <c r="EM650" s="28"/>
      <c r="EN650" s="28"/>
      <c r="EO650" s="28"/>
      <c r="EP650" s="28"/>
      <c r="EQ650" s="28"/>
      <c r="ER650" s="28"/>
      <c r="ES650" s="28"/>
      <c r="ET650" s="28"/>
      <c r="EU650" s="28"/>
      <c r="EV650" s="28"/>
      <c r="EW650" s="28"/>
      <c r="EX650" s="28"/>
      <c r="EY650" s="28"/>
      <c r="EZ650" s="28"/>
      <c r="FA650" s="28"/>
      <c r="FB650" s="28"/>
      <c r="FC650" s="28"/>
      <c r="FD650" s="28"/>
      <c r="FE650" s="28"/>
      <c r="FF650" s="28"/>
      <c r="FG650" s="28"/>
      <c r="FH650" s="28"/>
      <c r="FI650" s="28"/>
      <c r="FJ650" s="28"/>
      <c r="FK650" s="28"/>
      <c r="FL650" s="28"/>
      <c r="FM650" s="28"/>
      <c r="FN650" s="28"/>
      <c r="FO650" s="28"/>
      <c r="FP650" s="28"/>
      <c r="FQ650" s="28"/>
      <c r="FR650" s="28"/>
      <c r="FS650" s="28"/>
      <c r="FT650" s="28"/>
      <c r="FU650" s="28"/>
      <c r="FV650" s="28"/>
      <c r="FW650" s="28"/>
      <c r="FX650" s="28"/>
      <c r="FY650" s="28"/>
      <c r="FZ650" s="28"/>
      <c r="GA650" s="28"/>
      <c r="GB650" s="28"/>
      <c r="GC650" s="28"/>
      <c r="GD650" s="28"/>
      <c r="GE650" s="28"/>
      <c r="GF650" s="28"/>
      <c r="GG650" s="28"/>
      <c r="GH650" s="28"/>
      <c r="GI650" s="28"/>
      <c r="GJ650" s="28"/>
      <c r="GK650" s="28"/>
      <c r="GL650" s="28"/>
      <c r="GM650" s="28"/>
      <c r="GN650" s="28"/>
      <c r="GO650" s="28"/>
      <c r="GP650" s="28"/>
      <c r="GQ650" s="28"/>
      <c r="GR650" s="28"/>
      <c r="GS650" s="28"/>
      <c r="GT650" s="28"/>
      <c r="GU650" s="28"/>
      <c r="GV650" s="28"/>
      <c r="GW650" s="28"/>
      <c r="GX650" s="28"/>
      <c r="GY650" s="28"/>
      <c r="GZ650" s="28"/>
      <c r="HA650" s="28"/>
      <c r="HB650" s="28"/>
      <c r="HC650" s="28"/>
      <c r="HD650" s="28"/>
      <c r="HE650" s="28"/>
      <c r="HF650" s="28"/>
      <c r="HG650" s="28"/>
      <c r="HH650" s="28"/>
      <c r="HI650" s="28"/>
      <c r="HJ650" s="28"/>
      <c r="HK650" s="28"/>
      <c r="HL650" s="28"/>
      <c r="HM650" s="28"/>
      <c r="HN650" s="28"/>
      <c r="HO650" s="28"/>
      <c r="HP650" s="28"/>
      <c r="HQ650" s="28"/>
      <c r="HR650" s="28"/>
      <c r="HS650" s="28"/>
      <c r="HT650" s="28"/>
      <c r="HU650" s="28"/>
      <c r="HV650" s="28"/>
      <c r="HW650" s="28"/>
      <c r="HX650" s="28"/>
      <c r="HY650" s="28"/>
      <c r="HZ650" s="28"/>
      <c r="IA650" s="28"/>
      <c r="IB650" s="28"/>
      <c r="IC650" s="28"/>
      <c r="ID650" s="28"/>
      <c r="IE650" s="28"/>
      <c r="IF650" s="28"/>
      <c r="IG650" s="28"/>
      <c r="IH650" s="28"/>
      <c r="II650" s="28"/>
      <c r="IJ650" s="28"/>
      <c r="IK650" s="28"/>
      <c r="IL650" s="28"/>
      <c r="IM650" s="28"/>
    </row>
    <row r="651" spans="1:247" ht="25.5">
      <c r="A651" s="17" t="s">
        <v>445</v>
      </c>
      <c r="B651" s="18" t="s">
        <v>3810</v>
      </c>
      <c r="C651" s="19" t="s">
        <v>3816</v>
      </c>
      <c r="D651" s="20" t="s">
        <v>580</v>
      </c>
      <c r="E651" s="21" t="s">
        <v>581</v>
      </c>
      <c r="F651" s="17" t="s">
        <v>368</v>
      </c>
      <c r="G651" s="22">
        <v>42300000</v>
      </c>
      <c r="H651" s="23" t="s">
        <v>3817</v>
      </c>
      <c r="I651" s="22">
        <v>42310000</v>
      </c>
      <c r="J651" s="23" t="s">
        <v>3818</v>
      </c>
      <c r="K651" s="24"/>
      <c r="L651" s="25">
        <v>4065</v>
      </c>
      <c r="M651" s="26"/>
      <c r="N651" s="27" t="s">
        <v>3819</v>
      </c>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c r="BO651" s="28"/>
      <c r="BP651" s="28"/>
      <c r="BQ651" s="28"/>
      <c r="BR651" s="28"/>
      <c r="BS651" s="28"/>
      <c r="BT651" s="28"/>
      <c r="BU651" s="28"/>
      <c r="BV651" s="28"/>
      <c r="BW651" s="28"/>
      <c r="BX651" s="28"/>
      <c r="BY651" s="28"/>
      <c r="BZ651" s="28"/>
      <c r="CA651" s="28"/>
      <c r="CB651" s="28"/>
      <c r="CC651" s="28"/>
      <c r="CD651" s="28"/>
      <c r="CE651" s="28"/>
      <c r="CF651" s="28"/>
      <c r="CG651" s="28"/>
      <c r="CH651" s="28"/>
      <c r="CI651" s="28"/>
      <c r="CJ651" s="28"/>
      <c r="CK651" s="28"/>
      <c r="CL651" s="28"/>
      <c r="CM651" s="28"/>
      <c r="CN651" s="28"/>
      <c r="CO651" s="28"/>
      <c r="CP651" s="28"/>
      <c r="CQ651" s="28"/>
      <c r="CR651" s="28"/>
      <c r="CS651" s="28"/>
      <c r="CT651" s="28"/>
      <c r="CU651" s="28"/>
      <c r="CV651" s="28"/>
      <c r="CW651" s="28"/>
      <c r="CX651" s="28"/>
      <c r="CY651" s="28"/>
      <c r="CZ651" s="28"/>
      <c r="DA651" s="28"/>
      <c r="DB651" s="28"/>
      <c r="DC651" s="28"/>
      <c r="DD651" s="28"/>
      <c r="DE651" s="28"/>
      <c r="DF651" s="28"/>
      <c r="DG651" s="28"/>
      <c r="DH651" s="28"/>
      <c r="DI651" s="28"/>
      <c r="DJ651" s="28"/>
      <c r="DK651" s="28"/>
      <c r="DL651" s="28"/>
      <c r="DM651" s="28"/>
      <c r="DN651" s="28"/>
      <c r="DO651" s="28"/>
      <c r="DP651" s="28"/>
      <c r="DQ651" s="28"/>
      <c r="DR651" s="28"/>
      <c r="DS651" s="28"/>
      <c r="DT651" s="28"/>
      <c r="DU651" s="28"/>
      <c r="DV651" s="28"/>
      <c r="DW651" s="28"/>
      <c r="DX651" s="28"/>
      <c r="DY651" s="28"/>
      <c r="DZ651" s="28"/>
      <c r="EA651" s="28"/>
      <c r="EB651" s="28"/>
      <c r="EC651" s="28"/>
      <c r="ED651" s="28"/>
      <c r="EE651" s="28"/>
      <c r="EF651" s="28"/>
      <c r="EG651" s="28"/>
      <c r="EH651" s="28"/>
      <c r="EI651" s="28"/>
      <c r="EJ651" s="28"/>
      <c r="EK651" s="28"/>
      <c r="EL651" s="28"/>
      <c r="EM651" s="28"/>
      <c r="EN651" s="28"/>
      <c r="EO651" s="28"/>
      <c r="EP651" s="28"/>
      <c r="EQ651" s="28"/>
      <c r="ER651" s="28"/>
      <c r="ES651" s="28"/>
      <c r="ET651" s="28"/>
      <c r="EU651" s="28"/>
      <c r="EV651" s="28"/>
      <c r="EW651" s="28"/>
      <c r="EX651" s="28"/>
      <c r="EY651" s="28"/>
      <c r="EZ651" s="28"/>
      <c r="FA651" s="28"/>
      <c r="FB651" s="28"/>
      <c r="FC651" s="28"/>
      <c r="FD651" s="28"/>
      <c r="FE651" s="28"/>
      <c r="FF651" s="28"/>
      <c r="FG651" s="28"/>
      <c r="FH651" s="28"/>
      <c r="FI651" s="28"/>
      <c r="FJ651" s="28"/>
      <c r="FK651" s="28"/>
      <c r="FL651" s="28"/>
      <c r="FM651" s="28"/>
      <c r="FN651" s="28"/>
      <c r="FO651" s="28"/>
      <c r="FP651" s="28"/>
      <c r="FQ651" s="28"/>
      <c r="FR651" s="28"/>
      <c r="FS651" s="28"/>
      <c r="FT651" s="28"/>
      <c r="FU651" s="28"/>
      <c r="FV651" s="28"/>
      <c r="FW651" s="28"/>
      <c r="FX651" s="28"/>
      <c r="FY651" s="28"/>
      <c r="FZ651" s="28"/>
      <c r="GA651" s="28"/>
      <c r="GB651" s="28"/>
      <c r="GC651" s="28"/>
      <c r="GD651" s="28"/>
      <c r="GE651" s="28"/>
      <c r="GF651" s="28"/>
      <c r="GG651" s="28"/>
      <c r="GH651" s="28"/>
      <c r="GI651" s="28"/>
      <c r="GJ651" s="28"/>
      <c r="GK651" s="28"/>
      <c r="GL651" s="28"/>
      <c r="GM651" s="28"/>
      <c r="GN651" s="28"/>
      <c r="GO651" s="28"/>
      <c r="GP651" s="28"/>
      <c r="GQ651" s="28"/>
      <c r="GR651" s="28"/>
      <c r="GS651" s="28"/>
      <c r="GT651" s="28"/>
      <c r="GU651" s="28"/>
      <c r="GV651" s="28"/>
      <c r="GW651" s="28"/>
      <c r="GX651" s="28"/>
      <c r="GY651" s="28"/>
      <c r="GZ651" s="28"/>
      <c r="HA651" s="28"/>
      <c r="HB651" s="28"/>
      <c r="HC651" s="28"/>
      <c r="HD651" s="28"/>
      <c r="HE651" s="28"/>
      <c r="HF651" s="28"/>
      <c r="HG651" s="28"/>
      <c r="HH651" s="28"/>
      <c r="HI651" s="28"/>
      <c r="HJ651" s="28"/>
      <c r="HK651" s="28"/>
      <c r="HL651" s="28"/>
      <c r="HM651" s="28"/>
      <c r="HN651" s="28"/>
      <c r="HO651" s="28"/>
      <c r="HP651" s="28"/>
      <c r="HQ651" s="28"/>
      <c r="HR651" s="28"/>
      <c r="HS651" s="28"/>
      <c r="HT651" s="28"/>
      <c r="HU651" s="28"/>
      <c r="HV651" s="28"/>
      <c r="HW651" s="28"/>
      <c r="HX651" s="28"/>
      <c r="HY651" s="28"/>
      <c r="HZ651" s="28"/>
      <c r="IA651" s="28"/>
      <c r="IB651" s="28"/>
      <c r="IC651" s="28"/>
      <c r="ID651" s="28"/>
      <c r="IE651" s="28"/>
      <c r="IF651" s="28"/>
      <c r="IG651" s="28"/>
      <c r="IH651" s="28"/>
      <c r="II651" s="28"/>
      <c r="IJ651" s="28"/>
      <c r="IK651" s="28"/>
      <c r="IL651" s="28"/>
      <c r="IM651" s="28"/>
    </row>
    <row r="652" spans="1:247" ht="25.5">
      <c r="A652" s="17" t="s">
        <v>450</v>
      </c>
      <c r="B652" s="18" t="s">
        <v>3820</v>
      </c>
      <c r="C652" s="19" t="s">
        <v>672</v>
      </c>
      <c r="D652" s="20" t="s">
        <v>673</v>
      </c>
      <c r="E652" s="21" t="s">
        <v>674</v>
      </c>
      <c r="F652" s="17" t="s">
        <v>369</v>
      </c>
      <c r="G652" s="17" t="s">
        <v>1751</v>
      </c>
      <c r="H652" s="21" t="s">
        <v>3821</v>
      </c>
      <c r="I652" s="17" t="s">
        <v>1751</v>
      </c>
      <c r="J652" s="21" t="s">
        <v>3822</v>
      </c>
      <c r="K652" s="24"/>
      <c r="L652" s="25">
        <v>690</v>
      </c>
      <c r="M652" s="37" t="s">
        <v>3823</v>
      </c>
      <c r="N652" s="27"/>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28"/>
      <c r="BR652" s="28"/>
      <c r="BS652" s="28"/>
      <c r="BT652" s="28"/>
      <c r="BU652" s="28"/>
      <c r="BV652" s="28"/>
      <c r="BW652" s="28"/>
      <c r="BX652" s="28"/>
      <c r="BY652" s="28"/>
      <c r="BZ652" s="28"/>
      <c r="CA652" s="28"/>
      <c r="CB652" s="28"/>
      <c r="CC652" s="28"/>
      <c r="CD652" s="28"/>
      <c r="CE652" s="28"/>
      <c r="CF652" s="28"/>
      <c r="CG652" s="28"/>
      <c r="CH652" s="28"/>
      <c r="CI652" s="28"/>
      <c r="CJ652" s="28"/>
      <c r="CK652" s="28"/>
      <c r="CL652" s="28"/>
      <c r="CM652" s="28"/>
      <c r="CN652" s="28"/>
      <c r="CO652" s="28"/>
      <c r="CP652" s="28"/>
      <c r="CQ652" s="28"/>
      <c r="CR652" s="28"/>
      <c r="CS652" s="28"/>
      <c r="CT652" s="28"/>
      <c r="CU652" s="28"/>
      <c r="CV652" s="28"/>
      <c r="CW652" s="28"/>
      <c r="CX652" s="28"/>
      <c r="CY652" s="28"/>
      <c r="CZ652" s="28"/>
      <c r="DA652" s="28"/>
      <c r="DB652" s="28"/>
      <c r="DC652" s="28"/>
      <c r="DD652" s="28"/>
      <c r="DE652" s="28"/>
      <c r="DF652" s="28"/>
      <c r="DG652" s="28"/>
      <c r="DH652" s="28"/>
      <c r="DI652" s="28"/>
      <c r="DJ652" s="28"/>
      <c r="DK652" s="28"/>
      <c r="DL652" s="28"/>
      <c r="DM652" s="28"/>
      <c r="DN652" s="28"/>
      <c r="DO652" s="28"/>
      <c r="DP652" s="28"/>
      <c r="DQ652" s="28"/>
      <c r="DR652" s="28"/>
      <c r="DS652" s="28"/>
      <c r="DT652" s="28"/>
      <c r="DU652" s="28"/>
      <c r="DV652" s="28"/>
      <c r="DW652" s="28"/>
      <c r="DX652" s="28"/>
      <c r="DY652" s="28"/>
      <c r="DZ652" s="28"/>
      <c r="EA652" s="28"/>
      <c r="EB652" s="28"/>
      <c r="EC652" s="28"/>
      <c r="ED652" s="28"/>
      <c r="EE652" s="28"/>
      <c r="EF652" s="28"/>
      <c r="EG652" s="28"/>
      <c r="EH652" s="28"/>
      <c r="EI652" s="28"/>
      <c r="EJ652" s="28"/>
      <c r="EK652" s="28"/>
      <c r="EL652" s="28"/>
      <c r="EM652" s="28"/>
      <c r="EN652" s="28"/>
      <c r="EO652" s="28"/>
      <c r="EP652" s="28"/>
      <c r="EQ652" s="28"/>
      <c r="ER652" s="28"/>
      <c r="ES652" s="28"/>
      <c r="ET652" s="28"/>
      <c r="EU652" s="28"/>
      <c r="EV652" s="28"/>
      <c r="EW652" s="28"/>
      <c r="EX652" s="28"/>
      <c r="EY652" s="28"/>
      <c r="EZ652" s="28"/>
      <c r="FA652" s="28"/>
      <c r="FB652" s="28"/>
      <c r="FC652" s="28"/>
      <c r="FD652" s="28"/>
      <c r="FE652" s="28"/>
      <c r="FF652" s="28"/>
      <c r="FG652" s="28"/>
      <c r="FH652" s="28"/>
      <c r="FI652" s="28"/>
      <c r="FJ652" s="28"/>
      <c r="FK652" s="28"/>
      <c r="FL652" s="28"/>
      <c r="FM652" s="28"/>
      <c r="FN652" s="28"/>
      <c r="FO652" s="28"/>
      <c r="FP652" s="28"/>
      <c r="FQ652" s="28"/>
      <c r="FR652" s="28"/>
      <c r="FS652" s="28"/>
      <c r="FT652" s="28"/>
      <c r="FU652" s="28"/>
      <c r="FV652" s="28"/>
      <c r="FW652" s="28"/>
      <c r="FX652" s="28"/>
      <c r="FY652" s="28"/>
      <c r="FZ652" s="28"/>
      <c r="GA652" s="28"/>
      <c r="GB652" s="28"/>
      <c r="GC652" s="28"/>
      <c r="GD652" s="28"/>
      <c r="GE652" s="28"/>
      <c r="GF652" s="28"/>
      <c r="GG652" s="28"/>
      <c r="GH652" s="28"/>
      <c r="GI652" s="28"/>
      <c r="GJ652" s="28"/>
      <c r="GK652" s="28"/>
      <c r="GL652" s="28"/>
      <c r="GM652" s="28"/>
      <c r="GN652" s="28"/>
      <c r="GO652" s="28"/>
      <c r="GP652" s="28"/>
      <c r="GQ652" s="28"/>
      <c r="GR652" s="28"/>
      <c r="GS652" s="28"/>
      <c r="GT652" s="28"/>
      <c r="GU652" s="28"/>
      <c r="GV652" s="28"/>
      <c r="GW652" s="28"/>
      <c r="GX652" s="28"/>
      <c r="GY652" s="28"/>
      <c r="GZ652" s="28"/>
      <c r="HA652" s="28"/>
      <c r="HB652" s="28"/>
      <c r="HC652" s="28"/>
      <c r="HD652" s="28"/>
      <c r="HE652" s="28"/>
      <c r="HF652" s="28"/>
      <c r="HG652" s="28"/>
      <c r="HH652" s="28"/>
      <c r="HI652" s="28"/>
      <c r="HJ652" s="28"/>
      <c r="HK652" s="28"/>
      <c r="HL652" s="28"/>
      <c r="HM652" s="28"/>
      <c r="HN652" s="28"/>
      <c r="HO652" s="28"/>
      <c r="HP652" s="28"/>
      <c r="HQ652" s="28"/>
      <c r="HR652" s="28"/>
      <c r="HS652" s="28"/>
      <c r="HT652" s="28"/>
      <c r="HU652" s="28"/>
      <c r="HV652" s="28"/>
      <c r="HW652" s="28"/>
      <c r="HX652" s="28"/>
      <c r="HY652" s="28"/>
      <c r="HZ652" s="28"/>
      <c r="IA652" s="28"/>
      <c r="IB652" s="28"/>
      <c r="IC652" s="28"/>
      <c r="ID652" s="28"/>
      <c r="IE652" s="28"/>
      <c r="IF652" s="28"/>
      <c r="IG652" s="28"/>
      <c r="IH652" s="28"/>
      <c r="II652" s="28"/>
      <c r="IJ652" s="28"/>
      <c r="IK652" s="28"/>
      <c r="IL652" s="28"/>
      <c r="IM652" s="28"/>
    </row>
    <row r="653" spans="1:247" ht="25.5">
      <c r="A653" s="17" t="s">
        <v>3824</v>
      </c>
      <c r="B653" s="18" t="s">
        <v>3820</v>
      </c>
      <c r="C653" s="19" t="s">
        <v>3825</v>
      </c>
      <c r="D653" s="20" t="s">
        <v>1956</v>
      </c>
      <c r="E653" s="21" t="s">
        <v>1957</v>
      </c>
      <c r="F653" s="17" t="s">
        <v>368</v>
      </c>
      <c r="G653" s="17">
        <v>51500000</v>
      </c>
      <c r="H653" s="21" t="s">
        <v>3826</v>
      </c>
      <c r="I653" s="17">
        <v>51500000</v>
      </c>
      <c r="J653" s="21" t="s">
        <v>3827</v>
      </c>
      <c r="K653" s="24"/>
      <c r="L653" s="25">
        <v>4500</v>
      </c>
      <c r="M653" s="37"/>
      <c r="N653" s="27" t="s">
        <v>3828</v>
      </c>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28"/>
      <c r="BR653" s="28"/>
      <c r="BS653" s="28"/>
      <c r="BT653" s="28"/>
      <c r="BU653" s="28"/>
      <c r="BV653" s="28"/>
      <c r="BW653" s="28"/>
      <c r="BX653" s="28"/>
      <c r="BY653" s="28"/>
      <c r="BZ653" s="28"/>
      <c r="CA653" s="28"/>
      <c r="CB653" s="28"/>
      <c r="CC653" s="28"/>
      <c r="CD653" s="28"/>
      <c r="CE653" s="28"/>
      <c r="CF653" s="28"/>
      <c r="CG653" s="28"/>
      <c r="CH653" s="28"/>
      <c r="CI653" s="28"/>
      <c r="CJ653" s="28"/>
      <c r="CK653" s="28"/>
      <c r="CL653" s="28"/>
      <c r="CM653" s="28"/>
      <c r="CN653" s="28"/>
      <c r="CO653" s="28"/>
      <c r="CP653" s="28"/>
      <c r="CQ653" s="28"/>
      <c r="CR653" s="28"/>
      <c r="CS653" s="28"/>
      <c r="CT653" s="28"/>
      <c r="CU653" s="28"/>
      <c r="CV653" s="28"/>
      <c r="CW653" s="28"/>
      <c r="CX653" s="28"/>
      <c r="CY653" s="28"/>
      <c r="CZ653" s="28"/>
      <c r="DA653" s="28"/>
      <c r="DB653" s="28"/>
      <c r="DC653" s="28"/>
      <c r="DD653" s="28"/>
      <c r="DE653" s="28"/>
      <c r="DF653" s="28"/>
      <c r="DG653" s="28"/>
      <c r="DH653" s="28"/>
      <c r="DI653" s="28"/>
      <c r="DJ653" s="28"/>
      <c r="DK653" s="28"/>
      <c r="DL653" s="28"/>
      <c r="DM653" s="28"/>
      <c r="DN653" s="28"/>
      <c r="DO653" s="28"/>
      <c r="DP653" s="28"/>
      <c r="DQ653" s="28"/>
      <c r="DR653" s="28"/>
      <c r="DS653" s="28"/>
      <c r="DT653" s="28"/>
      <c r="DU653" s="28"/>
      <c r="DV653" s="28"/>
      <c r="DW653" s="28"/>
      <c r="DX653" s="28"/>
      <c r="DY653" s="28"/>
      <c r="DZ653" s="28"/>
      <c r="EA653" s="28"/>
      <c r="EB653" s="28"/>
      <c r="EC653" s="28"/>
      <c r="ED653" s="28"/>
      <c r="EE653" s="28"/>
      <c r="EF653" s="28"/>
      <c r="EG653" s="28"/>
      <c r="EH653" s="28"/>
      <c r="EI653" s="28"/>
      <c r="EJ653" s="28"/>
      <c r="EK653" s="28"/>
      <c r="EL653" s="28"/>
      <c r="EM653" s="28"/>
      <c r="EN653" s="28"/>
      <c r="EO653" s="28"/>
      <c r="EP653" s="28"/>
      <c r="EQ653" s="28"/>
      <c r="ER653" s="28"/>
      <c r="ES653" s="28"/>
      <c r="ET653" s="28"/>
      <c r="EU653" s="28"/>
      <c r="EV653" s="28"/>
      <c r="EW653" s="28"/>
      <c r="EX653" s="28"/>
      <c r="EY653" s="28"/>
      <c r="EZ653" s="28"/>
      <c r="FA653" s="28"/>
      <c r="FB653" s="28"/>
      <c r="FC653" s="28"/>
      <c r="FD653" s="28"/>
      <c r="FE653" s="28"/>
      <c r="FF653" s="28"/>
      <c r="FG653" s="28"/>
      <c r="FH653" s="28"/>
      <c r="FI653" s="28"/>
      <c r="FJ653" s="28"/>
      <c r="FK653" s="28"/>
      <c r="FL653" s="28"/>
      <c r="FM653" s="28"/>
      <c r="FN653" s="28"/>
      <c r="FO653" s="28"/>
      <c r="FP653" s="28"/>
      <c r="FQ653" s="28"/>
      <c r="FR653" s="28"/>
      <c r="FS653" s="28"/>
      <c r="FT653" s="28"/>
      <c r="FU653" s="28"/>
      <c r="FV653" s="28"/>
      <c r="FW653" s="28"/>
      <c r="FX653" s="28"/>
      <c r="FY653" s="28"/>
      <c r="FZ653" s="28"/>
      <c r="GA653" s="28"/>
      <c r="GB653" s="28"/>
      <c r="GC653" s="28"/>
      <c r="GD653" s="28"/>
      <c r="GE653" s="28"/>
      <c r="GF653" s="28"/>
      <c r="GG653" s="28"/>
      <c r="GH653" s="28"/>
      <c r="GI653" s="28"/>
      <c r="GJ653" s="28"/>
      <c r="GK653" s="28"/>
      <c r="GL653" s="28"/>
      <c r="GM653" s="28"/>
      <c r="GN653" s="28"/>
      <c r="GO653" s="28"/>
      <c r="GP653" s="28"/>
      <c r="GQ653" s="28"/>
      <c r="GR653" s="28"/>
      <c r="GS653" s="28"/>
      <c r="GT653" s="28"/>
      <c r="GU653" s="28"/>
      <c r="GV653" s="28"/>
      <c r="GW653" s="28"/>
      <c r="GX653" s="28"/>
      <c r="GY653" s="28"/>
      <c r="GZ653" s="28"/>
      <c r="HA653" s="28"/>
      <c r="HB653" s="28"/>
      <c r="HC653" s="28"/>
      <c r="HD653" s="28"/>
      <c r="HE653" s="28"/>
      <c r="HF653" s="28"/>
      <c r="HG653" s="28"/>
      <c r="HH653" s="28"/>
      <c r="HI653" s="28"/>
      <c r="HJ653" s="28"/>
      <c r="HK653" s="28"/>
      <c r="HL653" s="28"/>
      <c r="HM653" s="28"/>
      <c r="HN653" s="28"/>
      <c r="HO653" s="28"/>
      <c r="HP653" s="28"/>
      <c r="HQ653" s="28"/>
      <c r="HR653" s="28"/>
      <c r="HS653" s="28"/>
      <c r="HT653" s="28"/>
      <c r="HU653" s="28"/>
      <c r="HV653" s="28"/>
      <c r="HW653" s="28"/>
      <c r="HX653" s="28"/>
      <c r="HY653" s="28"/>
      <c r="HZ653" s="28"/>
      <c r="IA653" s="28"/>
      <c r="IB653" s="28"/>
      <c r="IC653" s="28"/>
      <c r="ID653" s="28"/>
      <c r="IE653" s="28"/>
      <c r="IF653" s="28"/>
      <c r="IG653" s="28"/>
      <c r="IH653" s="28"/>
      <c r="II653" s="28"/>
      <c r="IJ653" s="28"/>
      <c r="IK653" s="28"/>
      <c r="IL653" s="28"/>
      <c r="IM653" s="28"/>
    </row>
    <row r="654" spans="1:247" ht="38.25">
      <c r="A654" s="17" t="s">
        <v>451</v>
      </c>
      <c r="B654" s="18" t="s">
        <v>3820</v>
      </c>
      <c r="C654" s="19" t="s">
        <v>423</v>
      </c>
      <c r="D654" s="20" t="s">
        <v>3829</v>
      </c>
      <c r="E654" s="21" t="s">
        <v>3830</v>
      </c>
      <c r="F654" s="17" t="s">
        <v>388</v>
      </c>
      <c r="G654" s="17" t="s">
        <v>393</v>
      </c>
      <c r="H654" s="21" t="s">
        <v>384</v>
      </c>
      <c r="I654" s="17" t="s">
        <v>393</v>
      </c>
      <c r="J654" s="21" t="s">
        <v>3831</v>
      </c>
      <c r="K654" s="24"/>
      <c r="L654" s="25">
        <v>69020</v>
      </c>
      <c r="M654" s="37" t="s">
        <v>3832</v>
      </c>
      <c r="N654" s="27"/>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28"/>
      <c r="BR654" s="28"/>
      <c r="BS654" s="28"/>
      <c r="BT654" s="28"/>
      <c r="BU654" s="28"/>
      <c r="BV654" s="28"/>
      <c r="BW654" s="28"/>
      <c r="BX654" s="28"/>
      <c r="BY654" s="28"/>
      <c r="BZ654" s="28"/>
      <c r="CA654" s="28"/>
      <c r="CB654" s="28"/>
      <c r="CC654" s="28"/>
      <c r="CD654" s="28"/>
      <c r="CE654" s="28"/>
      <c r="CF654" s="28"/>
      <c r="CG654" s="28"/>
      <c r="CH654" s="28"/>
      <c r="CI654" s="28"/>
      <c r="CJ654" s="28"/>
      <c r="CK654" s="28"/>
      <c r="CL654" s="28"/>
      <c r="CM654" s="28"/>
      <c r="CN654" s="28"/>
      <c r="CO654" s="28"/>
      <c r="CP654" s="28"/>
      <c r="CQ654" s="28"/>
      <c r="CR654" s="28"/>
      <c r="CS654" s="28"/>
      <c r="CT654" s="28"/>
      <c r="CU654" s="28"/>
      <c r="CV654" s="28"/>
      <c r="CW654" s="28"/>
      <c r="CX654" s="28"/>
      <c r="CY654" s="28"/>
      <c r="CZ654" s="28"/>
      <c r="DA654" s="28"/>
      <c r="DB654" s="28"/>
      <c r="DC654" s="28"/>
      <c r="DD654" s="28"/>
      <c r="DE654" s="28"/>
      <c r="DF654" s="28"/>
      <c r="DG654" s="28"/>
      <c r="DH654" s="28"/>
      <c r="DI654" s="28"/>
      <c r="DJ654" s="28"/>
      <c r="DK654" s="28"/>
      <c r="DL654" s="28"/>
      <c r="DM654" s="28"/>
      <c r="DN654" s="28"/>
      <c r="DO654" s="28"/>
      <c r="DP654" s="28"/>
      <c r="DQ654" s="28"/>
      <c r="DR654" s="28"/>
      <c r="DS654" s="28"/>
      <c r="DT654" s="28"/>
      <c r="DU654" s="28"/>
      <c r="DV654" s="28"/>
      <c r="DW654" s="28"/>
      <c r="DX654" s="28"/>
      <c r="DY654" s="28"/>
      <c r="DZ654" s="28"/>
      <c r="EA654" s="28"/>
      <c r="EB654" s="28"/>
      <c r="EC654" s="28"/>
      <c r="ED654" s="28"/>
      <c r="EE654" s="28"/>
      <c r="EF654" s="28"/>
      <c r="EG654" s="28"/>
      <c r="EH654" s="28"/>
      <c r="EI654" s="28"/>
      <c r="EJ654" s="28"/>
      <c r="EK654" s="28"/>
      <c r="EL654" s="28"/>
      <c r="EM654" s="28"/>
      <c r="EN654" s="28"/>
      <c r="EO654" s="28"/>
      <c r="EP654" s="28"/>
      <c r="EQ654" s="28"/>
      <c r="ER654" s="28"/>
      <c r="ES654" s="28"/>
      <c r="ET654" s="28"/>
      <c r="EU654" s="28"/>
      <c r="EV654" s="28"/>
      <c r="EW654" s="28"/>
      <c r="EX654" s="28"/>
      <c r="EY654" s="28"/>
      <c r="EZ654" s="28"/>
      <c r="FA654" s="28"/>
      <c r="FB654" s="28"/>
      <c r="FC654" s="28"/>
      <c r="FD654" s="28"/>
      <c r="FE654" s="28"/>
      <c r="FF654" s="28"/>
      <c r="FG654" s="28"/>
      <c r="FH654" s="28"/>
      <c r="FI654" s="28"/>
      <c r="FJ654" s="28"/>
      <c r="FK654" s="28"/>
      <c r="FL654" s="28"/>
      <c r="FM654" s="28"/>
      <c r="FN654" s="28"/>
      <c r="FO654" s="28"/>
      <c r="FP654" s="28"/>
      <c r="FQ654" s="28"/>
      <c r="FR654" s="28"/>
      <c r="FS654" s="28"/>
      <c r="FT654" s="28"/>
      <c r="FU654" s="28"/>
      <c r="FV654" s="28"/>
      <c r="FW654" s="28"/>
      <c r="FX654" s="28"/>
      <c r="FY654" s="28"/>
      <c r="FZ654" s="28"/>
      <c r="GA654" s="28"/>
      <c r="GB654" s="28"/>
      <c r="GC654" s="28"/>
      <c r="GD654" s="28"/>
      <c r="GE654" s="28"/>
      <c r="GF654" s="28"/>
      <c r="GG654" s="28"/>
      <c r="GH654" s="28"/>
      <c r="GI654" s="28"/>
      <c r="GJ654" s="28"/>
      <c r="GK654" s="28"/>
      <c r="GL654" s="28"/>
      <c r="GM654" s="28"/>
      <c r="GN654" s="28"/>
      <c r="GO654" s="28"/>
      <c r="GP654" s="28"/>
      <c r="GQ654" s="28"/>
      <c r="GR654" s="28"/>
      <c r="GS654" s="28"/>
      <c r="GT654" s="28"/>
      <c r="GU654" s="28"/>
      <c r="GV654" s="28"/>
      <c r="GW654" s="28"/>
      <c r="GX654" s="28"/>
      <c r="GY654" s="28"/>
      <c r="GZ654" s="28"/>
      <c r="HA654" s="28"/>
      <c r="HB654" s="28"/>
      <c r="HC654" s="28"/>
      <c r="HD654" s="28"/>
      <c r="HE654" s="28"/>
      <c r="HF654" s="28"/>
      <c r="HG654" s="28"/>
      <c r="HH654" s="28"/>
      <c r="HI654" s="28"/>
      <c r="HJ654" s="28"/>
      <c r="HK654" s="28"/>
      <c r="HL654" s="28"/>
      <c r="HM654" s="28"/>
      <c r="HN654" s="28"/>
      <c r="HO654" s="28"/>
      <c r="HP654" s="28"/>
      <c r="HQ654" s="28"/>
      <c r="HR654" s="28"/>
      <c r="HS654" s="28"/>
      <c r="HT654" s="28"/>
      <c r="HU654" s="28"/>
      <c r="HV654" s="28"/>
      <c r="HW654" s="28"/>
      <c r="HX654" s="28"/>
      <c r="HY654" s="28"/>
      <c r="HZ654" s="28"/>
      <c r="IA654" s="28"/>
      <c r="IB654" s="28"/>
      <c r="IC654" s="28"/>
      <c r="ID654" s="28"/>
      <c r="IE654" s="28"/>
      <c r="IF654" s="28"/>
      <c r="IG654" s="28"/>
      <c r="IH654" s="28"/>
      <c r="II654" s="28"/>
      <c r="IJ654" s="28"/>
      <c r="IK654" s="28"/>
      <c r="IL654" s="28"/>
      <c r="IM654" s="28"/>
    </row>
    <row r="655" spans="1:247" ht="25.5">
      <c r="A655" s="17" t="s">
        <v>456</v>
      </c>
      <c r="B655" s="18" t="s">
        <v>3820</v>
      </c>
      <c r="C655" s="19" t="s">
        <v>396</v>
      </c>
      <c r="D655" s="20" t="s">
        <v>673</v>
      </c>
      <c r="E655" s="21" t="s">
        <v>674</v>
      </c>
      <c r="F655" s="17" t="s">
        <v>369</v>
      </c>
      <c r="G655" s="17" t="s">
        <v>3204</v>
      </c>
      <c r="H655" s="21" t="s">
        <v>679</v>
      </c>
      <c r="I655" s="17" t="s">
        <v>3833</v>
      </c>
      <c r="J655" s="21" t="s">
        <v>3206</v>
      </c>
      <c r="K655" s="24"/>
      <c r="L655" s="25">
        <v>770</v>
      </c>
      <c r="M655" s="37" t="s">
        <v>3834</v>
      </c>
      <c r="N655" s="27"/>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28"/>
      <c r="BR655" s="28"/>
      <c r="BS655" s="28"/>
      <c r="BT655" s="28"/>
      <c r="BU655" s="28"/>
      <c r="BV655" s="28"/>
      <c r="BW655" s="28"/>
      <c r="BX655" s="28"/>
      <c r="BY655" s="28"/>
      <c r="BZ655" s="28"/>
      <c r="CA655" s="28"/>
      <c r="CB655" s="28"/>
      <c r="CC655" s="28"/>
      <c r="CD655" s="28"/>
      <c r="CE655" s="28"/>
      <c r="CF655" s="28"/>
      <c r="CG655" s="28"/>
      <c r="CH655" s="28"/>
      <c r="CI655" s="28"/>
      <c r="CJ655" s="28"/>
      <c r="CK655" s="28"/>
      <c r="CL655" s="28"/>
      <c r="CM655" s="28"/>
      <c r="CN655" s="28"/>
      <c r="CO655" s="28"/>
      <c r="CP655" s="28"/>
      <c r="CQ655" s="28"/>
      <c r="CR655" s="28"/>
      <c r="CS655" s="28"/>
      <c r="CT655" s="28"/>
      <c r="CU655" s="28"/>
      <c r="CV655" s="28"/>
      <c r="CW655" s="28"/>
      <c r="CX655" s="28"/>
      <c r="CY655" s="28"/>
      <c r="CZ655" s="28"/>
      <c r="DA655" s="28"/>
      <c r="DB655" s="28"/>
      <c r="DC655" s="28"/>
      <c r="DD655" s="28"/>
      <c r="DE655" s="28"/>
      <c r="DF655" s="28"/>
      <c r="DG655" s="28"/>
      <c r="DH655" s="28"/>
      <c r="DI655" s="28"/>
      <c r="DJ655" s="28"/>
      <c r="DK655" s="28"/>
      <c r="DL655" s="28"/>
      <c r="DM655" s="28"/>
      <c r="DN655" s="28"/>
      <c r="DO655" s="28"/>
      <c r="DP655" s="28"/>
      <c r="DQ655" s="28"/>
      <c r="DR655" s="28"/>
      <c r="DS655" s="28"/>
      <c r="DT655" s="28"/>
      <c r="DU655" s="28"/>
      <c r="DV655" s="28"/>
      <c r="DW655" s="28"/>
      <c r="DX655" s="28"/>
      <c r="DY655" s="28"/>
      <c r="DZ655" s="28"/>
      <c r="EA655" s="28"/>
      <c r="EB655" s="28"/>
      <c r="EC655" s="28"/>
      <c r="ED655" s="28"/>
      <c r="EE655" s="28"/>
      <c r="EF655" s="28"/>
      <c r="EG655" s="28"/>
      <c r="EH655" s="28"/>
      <c r="EI655" s="28"/>
      <c r="EJ655" s="28"/>
      <c r="EK655" s="28"/>
      <c r="EL655" s="28"/>
      <c r="EM655" s="28"/>
      <c r="EN655" s="28"/>
      <c r="EO655" s="28"/>
      <c r="EP655" s="28"/>
      <c r="EQ655" s="28"/>
      <c r="ER655" s="28"/>
      <c r="ES655" s="28"/>
      <c r="ET655" s="28"/>
      <c r="EU655" s="28"/>
      <c r="EV655" s="28"/>
      <c r="EW655" s="28"/>
      <c r="EX655" s="28"/>
      <c r="EY655" s="28"/>
      <c r="EZ655" s="28"/>
      <c r="FA655" s="28"/>
      <c r="FB655" s="28"/>
      <c r="FC655" s="28"/>
      <c r="FD655" s="28"/>
      <c r="FE655" s="28"/>
      <c r="FF655" s="28"/>
      <c r="FG655" s="28"/>
      <c r="FH655" s="28"/>
      <c r="FI655" s="28"/>
      <c r="FJ655" s="28"/>
      <c r="FK655" s="28"/>
      <c r="FL655" s="28"/>
      <c r="FM655" s="28"/>
      <c r="FN655" s="28"/>
      <c r="FO655" s="28"/>
      <c r="FP655" s="28"/>
      <c r="FQ655" s="28"/>
      <c r="FR655" s="28"/>
      <c r="FS655" s="28"/>
      <c r="FT655" s="28"/>
      <c r="FU655" s="28"/>
      <c r="FV655" s="28"/>
      <c r="FW655" s="28"/>
      <c r="FX655" s="28"/>
      <c r="FY655" s="28"/>
      <c r="FZ655" s="28"/>
      <c r="GA655" s="28"/>
      <c r="GB655" s="28"/>
      <c r="GC655" s="28"/>
      <c r="GD655" s="28"/>
      <c r="GE655" s="28"/>
      <c r="GF655" s="28"/>
      <c r="GG655" s="28"/>
      <c r="GH655" s="28"/>
      <c r="GI655" s="28"/>
      <c r="GJ655" s="28"/>
      <c r="GK655" s="28"/>
      <c r="GL655" s="28"/>
      <c r="GM655" s="28"/>
      <c r="GN655" s="28"/>
      <c r="GO655" s="28"/>
      <c r="GP655" s="28"/>
      <c r="GQ655" s="28"/>
      <c r="GR655" s="28"/>
      <c r="GS655" s="28"/>
      <c r="GT655" s="28"/>
      <c r="GU655" s="28"/>
      <c r="GV655" s="28"/>
      <c r="GW655" s="28"/>
      <c r="GX655" s="28"/>
      <c r="GY655" s="28"/>
      <c r="GZ655" s="28"/>
      <c r="HA655" s="28"/>
      <c r="HB655" s="28"/>
      <c r="HC655" s="28"/>
      <c r="HD655" s="28"/>
      <c r="HE655" s="28"/>
      <c r="HF655" s="28"/>
      <c r="HG655" s="28"/>
      <c r="HH655" s="28"/>
      <c r="HI655" s="28"/>
      <c r="HJ655" s="28"/>
      <c r="HK655" s="28"/>
      <c r="HL655" s="28"/>
      <c r="HM655" s="28"/>
      <c r="HN655" s="28"/>
      <c r="HO655" s="28"/>
      <c r="HP655" s="28"/>
      <c r="HQ655" s="28"/>
      <c r="HR655" s="28"/>
      <c r="HS655" s="28"/>
      <c r="HT655" s="28"/>
      <c r="HU655" s="28"/>
      <c r="HV655" s="28"/>
      <c r="HW655" s="28"/>
      <c r="HX655" s="28"/>
      <c r="HY655" s="28"/>
      <c r="HZ655" s="28"/>
      <c r="IA655" s="28"/>
      <c r="IB655" s="28"/>
      <c r="IC655" s="28"/>
      <c r="ID655" s="28"/>
      <c r="IE655" s="28"/>
      <c r="IF655" s="28"/>
      <c r="IG655" s="28"/>
      <c r="IH655" s="28"/>
      <c r="II655" s="28"/>
      <c r="IJ655" s="28"/>
      <c r="IK655" s="28"/>
      <c r="IL655" s="28"/>
      <c r="IM655" s="28"/>
    </row>
    <row r="656" spans="1:247" ht="25.5">
      <c r="A656" s="17" t="s">
        <v>458</v>
      </c>
      <c r="B656" s="18" t="s">
        <v>3820</v>
      </c>
      <c r="C656" s="19" t="s">
        <v>672</v>
      </c>
      <c r="D656" s="20" t="s">
        <v>673</v>
      </c>
      <c r="E656" s="21" t="s">
        <v>674</v>
      </c>
      <c r="F656" s="17" t="s">
        <v>369</v>
      </c>
      <c r="G656" s="17" t="s">
        <v>2126</v>
      </c>
      <c r="H656" s="21" t="s">
        <v>2127</v>
      </c>
      <c r="I656" s="17" t="s">
        <v>2126</v>
      </c>
      <c r="J656" s="21" t="s">
        <v>3835</v>
      </c>
      <c r="K656" s="24"/>
      <c r="L656" s="25">
        <v>750</v>
      </c>
      <c r="M656" s="37" t="s">
        <v>3836</v>
      </c>
      <c r="N656" s="27"/>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c r="DJ656" s="28"/>
      <c r="DK656" s="28"/>
      <c r="DL656" s="28"/>
      <c r="DM656" s="28"/>
      <c r="DN656" s="28"/>
      <c r="DO656" s="28"/>
      <c r="DP656" s="28"/>
      <c r="DQ656" s="28"/>
      <c r="DR656" s="28"/>
      <c r="DS656" s="28"/>
      <c r="DT656" s="28"/>
      <c r="DU656" s="28"/>
      <c r="DV656" s="28"/>
      <c r="DW656" s="28"/>
      <c r="DX656" s="28"/>
      <c r="DY656" s="28"/>
      <c r="DZ656" s="28"/>
      <c r="EA656" s="28"/>
      <c r="EB656" s="28"/>
      <c r="EC656" s="28"/>
      <c r="ED656" s="28"/>
      <c r="EE656" s="28"/>
      <c r="EF656" s="28"/>
      <c r="EG656" s="28"/>
      <c r="EH656" s="28"/>
      <c r="EI656" s="28"/>
      <c r="EJ656" s="28"/>
      <c r="EK656" s="28"/>
      <c r="EL656" s="28"/>
      <c r="EM656" s="28"/>
      <c r="EN656" s="28"/>
      <c r="EO656" s="28"/>
      <c r="EP656" s="28"/>
      <c r="EQ656" s="28"/>
      <c r="ER656" s="28"/>
      <c r="ES656" s="28"/>
      <c r="ET656" s="28"/>
      <c r="EU656" s="28"/>
      <c r="EV656" s="28"/>
      <c r="EW656" s="28"/>
      <c r="EX656" s="28"/>
      <c r="EY656" s="28"/>
      <c r="EZ656" s="28"/>
      <c r="FA656" s="28"/>
      <c r="FB656" s="28"/>
      <c r="FC656" s="28"/>
      <c r="FD656" s="28"/>
      <c r="FE656" s="28"/>
      <c r="FF656" s="28"/>
      <c r="FG656" s="28"/>
      <c r="FH656" s="28"/>
      <c r="FI656" s="28"/>
      <c r="FJ656" s="28"/>
      <c r="FK656" s="28"/>
      <c r="FL656" s="28"/>
      <c r="FM656" s="28"/>
      <c r="FN656" s="28"/>
      <c r="FO656" s="28"/>
      <c r="FP656" s="28"/>
      <c r="FQ656" s="28"/>
      <c r="FR656" s="28"/>
      <c r="FS656" s="28"/>
      <c r="FT656" s="28"/>
      <c r="FU656" s="28"/>
      <c r="FV656" s="28"/>
      <c r="FW656" s="28"/>
      <c r="FX656" s="28"/>
      <c r="FY656" s="28"/>
      <c r="FZ656" s="28"/>
      <c r="GA656" s="28"/>
      <c r="GB656" s="28"/>
      <c r="GC656" s="28"/>
      <c r="GD656" s="28"/>
      <c r="GE656" s="28"/>
      <c r="GF656" s="28"/>
      <c r="GG656" s="28"/>
      <c r="GH656" s="28"/>
      <c r="GI656" s="28"/>
      <c r="GJ656" s="28"/>
      <c r="GK656" s="28"/>
      <c r="GL656" s="28"/>
      <c r="GM656" s="28"/>
      <c r="GN656" s="28"/>
      <c r="GO656" s="28"/>
      <c r="GP656" s="28"/>
      <c r="GQ656" s="28"/>
      <c r="GR656" s="28"/>
      <c r="GS656" s="28"/>
      <c r="GT656" s="28"/>
      <c r="GU656" s="28"/>
      <c r="GV656" s="28"/>
      <c r="GW656" s="28"/>
      <c r="GX656" s="28"/>
      <c r="GY656" s="28"/>
      <c r="GZ656" s="28"/>
      <c r="HA656" s="28"/>
      <c r="HB656" s="28"/>
      <c r="HC656" s="28"/>
      <c r="HD656" s="28"/>
      <c r="HE656" s="28"/>
      <c r="HF656" s="28"/>
      <c r="HG656" s="28"/>
      <c r="HH656" s="28"/>
      <c r="HI656" s="28"/>
      <c r="HJ656" s="28"/>
      <c r="HK656" s="28"/>
      <c r="HL656" s="28"/>
      <c r="HM656" s="28"/>
      <c r="HN656" s="28"/>
      <c r="HO656" s="28"/>
      <c r="HP656" s="28"/>
      <c r="HQ656" s="28"/>
      <c r="HR656" s="28"/>
      <c r="HS656" s="28"/>
      <c r="HT656" s="28"/>
      <c r="HU656" s="28"/>
      <c r="HV656" s="28"/>
      <c r="HW656" s="28"/>
      <c r="HX656" s="28"/>
      <c r="HY656" s="28"/>
      <c r="HZ656" s="28"/>
      <c r="IA656" s="28"/>
      <c r="IB656" s="28"/>
      <c r="IC656" s="28"/>
      <c r="ID656" s="28"/>
      <c r="IE656" s="28"/>
      <c r="IF656" s="28"/>
      <c r="IG656" s="28"/>
      <c r="IH656" s="28"/>
      <c r="II656" s="28"/>
      <c r="IJ656" s="28"/>
      <c r="IK656" s="28"/>
      <c r="IL656" s="28"/>
      <c r="IM656" s="28"/>
    </row>
    <row r="657" spans="1:247" ht="51">
      <c r="A657" s="17" t="s">
        <v>464</v>
      </c>
      <c r="B657" s="18" t="s">
        <v>3837</v>
      </c>
      <c r="C657" s="19" t="s">
        <v>423</v>
      </c>
      <c r="D657" s="20" t="s">
        <v>1206</v>
      </c>
      <c r="E657" s="21" t="s">
        <v>1207</v>
      </c>
      <c r="F657" s="17" t="s">
        <v>369</v>
      </c>
      <c r="G657" s="17" t="s">
        <v>3681</v>
      </c>
      <c r="H657" s="21" t="s">
        <v>3682</v>
      </c>
      <c r="I657" s="17" t="s">
        <v>454</v>
      </c>
      <c r="J657" s="21" t="s">
        <v>3838</v>
      </c>
      <c r="K657" s="24">
        <v>100000</v>
      </c>
      <c r="L657" s="25">
        <v>10099</v>
      </c>
      <c r="M657" s="37" t="s">
        <v>3839</v>
      </c>
      <c r="N657" s="27"/>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28"/>
      <c r="BR657" s="28"/>
      <c r="BS657" s="28"/>
      <c r="BT657" s="28"/>
      <c r="BU657" s="28"/>
      <c r="BV657" s="28"/>
      <c r="BW657" s="28"/>
      <c r="BX657" s="28"/>
      <c r="BY657" s="28"/>
      <c r="BZ657" s="28"/>
      <c r="CA657" s="28"/>
      <c r="CB657" s="28"/>
      <c r="CC657" s="28"/>
      <c r="CD657" s="28"/>
      <c r="CE657" s="28"/>
      <c r="CF657" s="28"/>
      <c r="CG657" s="28"/>
      <c r="CH657" s="28"/>
      <c r="CI657" s="28"/>
      <c r="CJ657" s="28"/>
      <c r="CK657" s="28"/>
      <c r="CL657" s="28"/>
      <c r="CM657" s="28"/>
      <c r="CN657" s="28"/>
      <c r="CO657" s="28"/>
      <c r="CP657" s="28"/>
      <c r="CQ657" s="28"/>
      <c r="CR657" s="28"/>
      <c r="CS657" s="28"/>
      <c r="CT657" s="28"/>
      <c r="CU657" s="28"/>
      <c r="CV657" s="28"/>
      <c r="CW657" s="28"/>
      <c r="CX657" s="28"/>
      <c r="CY657" s="28"/>
      <c r="CZ657" s="28"/>
      <c r="DA657" s="28"/>
      <c r="DB657" s="28"/>
      <c r="DC657" s="28"/>
      <c r="DD657" s="28"/>
      <c r="DE657" s="28"/>
      <c r="DF657" s="28"/>
      <c r="DG657" s="28"/>
      <c r="DH657" s="28"/>
      <c r="DI657" s="28"/>
      <c r="DJ657" s="28"/>
      <c r="DK657" s="28"/>
      <c r="DL657" s="28"/>
      <c r="DM657" s="28"/>
      <c r="DN657" s="28"/>
      <c r="DO657" s="28"/>
      <c r="DP657" s="28"/>
      <c r="DQ657" s="28"/>
      <c r="DR657" s="28"/>
      <c r="DS657" s="28"/>
      <c r="DT657" s="28"/>
      <c r="DU657" s="28"/>
      <c r="DV657" s="28"/>
      <c r="DW657" s="28"/>
      <c r="DX657" s="28"/>
      <c r="DY657" s="28"/>
      <c r="DZ657" s="28"/>
      <c r="EA657" s="28"/>
      <c r="EB657" s="28"/>
      <c r="EC657" s="28"/>
      <c r="ED657" s="28"/>
      <c r="EE657" s="28"/>
      <c r="EF657" s="28"/>
      <c r="EG657" s="28"/>
      <c r="EH657" s="28"/>
      <c r="EI657" s="28"/>
      <c r="EJ657" s="28"/>
      <c r="EK657" s="28"/>
      <c r="EL657" s="28"/>
      <c r="EM657" s="28"/>
      <c r="EN657" s="28"/>
      <c r="EO657" s="28"/>
      <c r="EP657" s="28"/>
      <c r="EQ657" s="28"/>
      <c r="ER657" s="28"/>
      <c r="ES657" s="28"/>
      <c r="ET657" s="28"/>
      <c r="EU657" s="28"/>
      <c r="EV657" s="28"/>
      <c r="EW657" s="28"/>
      <c r="EX657" s="28"/>
      <c r="EY657" s="28"/>
      <c r="EZ657" s="28"/>
      <c r="FA657" s="28"/>
      <c r="FB657" s="28"/>
      <c r="FC657" s="28"/>
      <c r="FD657" s="28"/>
      <c r="FE657" s="28"/>
      <c r="FF657" s="28"/>
      <c r="FG657" s="28"/>
      <c r="FH657" s="28"/>
      <c r="FI657" s="28"/>
      <c r="FJ657" s="28"/>
      <c r="FK657" s="28"/>
      <c r="FL657" s="28"/>
      <c r="FM657" s="28"/>
      <c r="FN657" s="28"/>
      <c r="FO657" s="28"/>
      <c r="FP657" s="28"/>
      <c r="FQ657" s="28"/>
      <c r="FR657" s="28"/>
      <c r="FS657" s="28"/>
      <c r="FT657" s="28"/>
      <c r="FU657" s="28"/>
      <c r="FV657" s="28"/>
      <c r="FW657" s="28"/>
      <c r="FX657" s="28"/>
      <c r="FY657" s="28"/>
      <c r="FZ657" s="28"/>
      <c r="GA657" s="28"/>
      <c r="GB657" s="28"/>
      <c r="GC657" s="28"/>
      <c r="GD657" s="28"/>
      <c r="GE657" s="28"/>
      <c r="GF657" s="28"/>
      <c r="GG657" s="28"/>
      <c r="GH657" s="28"/>
      <c r="GI657" s="28"/>
      <c r="GJ657" s="28"/>
      <c r="GK657" s="28"/>
      <c r="GL657" s="28"/>
      <c r="GM657" s="28"/>
      <c r="GN657" s="28"/>
      <c r="GO657" s="28"/>
      <c r="GP657" s="28"/>
      <c r="GQ657" s="28"/>
      <c r="GR657" s="28"/>
      <c r="GS657" s="28"/>
      <c r="GT657" s="28"/>
      <c r="GU657" s="28"/>
      <c r="GV657" s="28"/>
      <c r="GW657" s="28"/>
      <c r="GX657" s="28"/>
      <c r="GY657" s="28"/>
      <c r="GZ657" s="28"/>
      <c r="HA657" s="28"/>
      <c r="HB657" s="28"/>
      <c r="HC657" s="28"/>
      <c r="HD657" s="28"/>
      <c r="HE657" s="28"/>
      <c r="HF657" s="28"/>
      <c r="HG657" s="28"/>
      <c r="HH657" s="28"/>
      <c r="HI657" s="28"/>
      <c r="HJ657" s="28"/>
      <c r="HK657" s="28"/>
      <c r="HL657" s="28"/>
      <c r="HM657" s="28"/>
      <c r="HN657" s="28"/>
      <c r="HO657" s="28"/>
      <c r="HP657" s="28"/>
      <c r="HQ657" s="28"/>
      <c r="HR657" s="28"/>
      <c r="HS657" s="28"/>
      <c r="HT657" s="28"/>
      <c r="HU657" s="28"/>
      <c r="HV657" s="28"/>
      <c r="HW657" s="28"/>
      <c r="HX657" s="28"/>
      <c r="HY657" s="28"/>
      <c r="HZ657" s="28"/>
      <c r="IA657" s="28"/>
      <c r="IB657" s="28"/>
      <c r="IC657" s="28"/>
      <c r="ID657" s="28"/>
      <c r="IE657" s="28"/>
      <c r="IF657" s="28"/>
      <c r="IG657" s="28"/>
      <c r="IH657" s="28"/>
      <c r="II657" s="28"/>
      <c r="IJ657" s="28"/>
      <c r="IK657" s="28"/>
      <c r="IL657" s="28"/>
      <c r="IM657" s="28"/>
    </row>
    <row r="658" spans="1:247" ht="25.5">
      <c r="A658" s="17" t="s">
        <v>467</v>
      </c>
      <c r="B658" s="18" t="s">
        <v>3837</v>
      </c>
      <c r="C658" s="19" t="s">
        <v>3840</v>
      </c>
      <c r="D658" s="20" t="s">
        <v>1687</v>
      </c>
      <c r="E658" s="21" t="s">
        <v>1688</v>
      </c>
      <c r="F658" s="17" t="s">
        <v>368</v>
      </c>
      <c r="G658" s="17" t="s">
        <v>3279</v>
      </c>
      <c r="H658" s="21" t="s">
        <v>404</v>
      </c>
      <c r="I658" s="17" t="s">
        <v>3841</v>
      </c>
      <c r="J658" s="21" t="s">
        <v>3842</v>
      </c>
      <c r="K658" s="24"/>
      <c r="L658" s="25">
        <v>6179.57</v>
      </c>
      <c r="M658" s="37"/>
      <c r="N658" s="27" t="s">
        <v>3843</v>
      </c>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c r="BA658" s="28"/>
      <c r="BB658" s="28"/>
      <c r="BC658" s="28"/>
      <c r="BD658" s="28"/>
      <c r="BE658" s="28"/>
      <c r="BF658" s="28"/>
      <c r="BG658" s="28"/>
      <c r="BH658" s="28"/>
      <c r="BI658" s="28"/>
      <c r="BJ658" s="28"/>
      <c r="BK658" s="28"/>
      <c r="BL658" s="28"/>
      <c r="BM658" s="28"/>
      <c r="BN658" s="28"/>
      <c r="BO658" s="28"/>
      <c r="BP658" s="28"/>
      <c r="BQ658" s="28"/>
      <c r="BR658" s="28"/>
      <c r="BS658" s="28"/>
      <c r="BT658" s="28"/>
      <c r="BU658" s="28"/>
      <c r="BV658" s="28"/>
      <c r="BW658" s="28"/>
      <c r="BX658" s="28"/>
      <c r="BY658" s="28"/>
      <c r="BZ658" s="28"/>
      <c r="CA658" s="28"/>
      <c r="CB658" s="28"/>
      <c r="CC658" s="28"/>
      <c r="CD658" s="28"/>
      <c r="CE658" s="28"/>
      <c r="CF658" s="28"/>
      <c r="CG658" s="28"/>
      <c r="CH658" s="28"/>
      <c r="CI658" s="28"/>
      <c r="CJ658" s="28"/>
      <c r="CK658" s="28"/>
      <c r="CL658" s="28"/>
      <c r="CM658" s="28"/>
      <c r="CN658" s="28"/>
      <c r="CO658" s="28"/>
      <c r="CP658" s="28"/>
      <c r="CQ658" s="28"/>
      <c r="CR658" s="28"/>
      <c r="CS658" s="28"/>
      <c r="CT658" s="28"/>
      <c r="CU658" s="28"/>
      <c r="CV658" s="28"/>
      <c r="CW658" s="28"/>
      <c r="CX658" s="28"/>
      <c r="CY658" s="28"/>
      <c r="CZ658" s="28"/>
      <c r="DA658" s="28"/>
      <c r="DB658" s="28"/>
      <c r="DC658" s="28"/>
      <c r="DD658" s="28"/>
      <c r="DE658" s="28"/>
      <c r="DF658" s="28"/>
      <c r="DG658" s="28"/>
      <c r="DH658" s="28"/>
      <c r="DI658" s="28"/>
      <c r="DJ658" s="28"/>
      <c r="DK658" s="28"/>
      <c r="DL658" s="28"/>
      <c r="DM658" s="28"/>
      <c r="DN658" s="28"/>
      <c r="DO658" s="28"/>
      <c r="DP658" s="28"/>
      <c r="DQ658" s="28"/>
      <c r="DR658" s="28"/>
      <c r="DS658" s="28"/>
      <c r="DT658" s="28"/>
      <c r="DU658" s="28"/>
      <c r="DV658" s="28"/>
      <c r="DW658" s="28"/>
      <c r="DX658" s="28"/>
      <c r="DY658" s="28"/>
      <c r="DZ658" s="28"/>
      <c r="EA658" s="28"/>
      <c r="EB658" s="28"/>
      <c r="EC658" s="28"/>
      <c r="ED658" s="28"/>
      <c r="EE658" s="28"/>
      <c r="EF658" s="28"/>
      <c r="EG658" s="28"/>
      <c r="EH658" s="28"/>
      <c r="EI658" s="28"/>
      <c r="EJ658" s="28"/>
      <c r="EK658" s="28"/>
      <c r="EL658" s="28"/>
      <c r="EM658" s="28"/>
      <c r="EN658" s="28"/>
      <c r="EO658" s="28"/>
      <c r="EP658" s="28"/>
      <c r="EQ658" s="28"/>
      <c r="ER658" s="28"/>
      <c r="ES658" s="28"/>
      <c r="ET658" s="28"/>
      <c r="EU658" s="28"/>
      <c r="EV658" s="28"/>
      <c r="EW658" s="28"/>
      <c r="EX658" s="28"/>
      <c r="EY658" s="28"/>
      <c r="EZ658" s="28"/>
      <c r="FA658" s="28"/>
      <c r="FB658" s="28"/>
      <c r="FC658" s="28"/>
      <c r="FD658" s="28"/>
      <c r="FE658" s="28"/>
      <c r="FF658" s="28"/>
      <c r="FG658" s="28"/>
      <c r="FH658" s="28"/>
      <c r="FI658" s="28"/>
      <c r="FJ658" s="28"/>
      <c r="FK658" s="28"/>
      <c r="FL658" s="28"/>
      <c r="FM658" s="28"/>
      <c r="FN658" s="28"/>
      <c r="FO658" s="28"/>
      <c r="FP658" s="28"/>
      <c r="FQ658" s="28"/>
      <c r="FR658" s="28"/>
      <c r="FS658" s="28"/>
      <c r="FT658" s="28"/>
      <c r="FU658" s="28"/>
      <c r="FV658" s="28"/>
      <c r="FW658" s="28"/>
      <c r="FX658" s="28"/>
      <c r="FY658" s="28"/>
      <c r="FZ658" s="28"/>
      <c r="GA658" s="28"/>
      <c r="GB658" s="28"/>
      <c r="GC658" s="28"/>
      <c r="GD658" s="28"/>
      <c r="GE658" s="28"/>
      <c r="GF658" s="28"/>
      <c r="GG658" s="28"/>
      <c r="GH658" s="28"/>
      <c r="GI658" s="28"/>
      <c r="GJ658" s="28"/>
      <c r="GK658" s="28"/>
      <c r="GL658" s="28"/>
      <c r="GM658" s="28"/>
      <c r="GN658" s="28"/>
      <c r="GO658" s="28"/>
      <c r="GP658" s="28"/>
      <c r="GQ658" s="28"/>
      <c r="GR658" s="28"/>
      <c r="GS658" s="28"/>
      <c r="GT658" s="28"/>
      <c r="GU658" s="28"/>
      <c r="GV658" s="28"/>
      <c r="GW658" s="28"/>
      <c r="GX658" s="28"/>
      <c r="GY658" s="28"/>
      <c r="GZ658" s="28"/>
      <c r="HA658" s="28"/>
      <c r="HB658" s="28"/>
      <c r="HC658" s="28"/>
      <c r="HD658" s="28"/>
      <c r="HE658" s="28"/>
      <c r="HF658" s="28"/>
      <c r="HG658" s="28"/>
      <c r="HH658" s="28"/>
      <c r="HI658" s="28"/>
      <c r="HJ658" s="28"/>
      <c r="HK658" s="28"/>
      <c r="HL658" s="28"/>
      <c r="HM658" s="28"/>
      <c r="HN658" s="28"/>
      <c r="HO658" s="28"/>
      <c r="HP658" s="28"/>
      <c r="HQ658" s="28"/>
      <c r="HR658" s="28"/>
      <c r="HS658" s="28"/>
      <c r="HT658" s="28"/>
      <c r="HU658" s="28"/>
      <c r="HV658" s="28"/>
      <c r="HW658" s="28"/>
      <c r="HX658" s="28"/>
      <c r="HY658" s="28"/>
      <c r="HZ658" s="28"/>
      <c r="IA658" s="28"/>
      <c r="IB658" s="28"/>
      <c r="IC658" s="28"/>
      <c r="ID658" s="28"/>
      <c r="IE658" s="28"/>
      <c r="IF658" s="28"/>
      <c r="IG658" s="28"/>
      <c r="IH658" s="28"/>
      <c r="II658" s="28"/>
      <c r="IJ658" s="28"/>
      <c r="IK658" s="28"/>
      <c r="IL658" s="28"/>
      <c r="IM658" s="28"/>
    </row>
    <row r="659" spans="1:247" ht="76.5">
      <c r="A659" s="17" t="s">
        <v>471</v>
      </c>
      <c r="B659" s="18" t="s">
        <v>3837</v>
      </c>
      <c r="C659" s="19" t="s">
        <v>3816</v>
      </c>
      <c r="D659" s="20" t="s">
        <v>3844</v>
      </c>
      <c r="E659" s="21" t="s">
        <v>413</v>
      </c>
      <c r="F659" s="17" t="s">
        <v>369</v>
      </c>
      <c r="G659" s="17" t="s">
        <v>3845</v>
      </c>
      <c r="H659" s="21" t="s">
        <v>3846</v>
      </c>
      <c r="I659" s="17" t="s">
        <v>3845</v>
      </c>
      <c r="J659" s="21" t="s">
        <v>3847</v>
      </c>
      <c r="K659" s="24"/>
      <c r="L659" s="25">
        <v>1470</v>
      </c>
      <c r="M659" s="37" t="s">
        <v>3848</v>
      </c>
      <c r="N659" s="27"/>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c r="BA659" s="28"/>
      <c r="BB659" s="28"/>
      <c r="BC659" s="28"/>
      <c r="BD659" s="28"/>
      <c r="BE659" s="28"/>
      <c r="BF659" s="28"/>
      <c r="BG659" s="28"/>
      <c r="BH659" s="28"/>
      <c r="BI659" s="28"/>
      <c r="BJ659" s="28"/>
      <c r="BK659" s="28"/>
      <c r="BL659" s="28"/>
      <c r="BM659" s="28"/>
      <c r="BN659" s="28"/>
      <c r="BO659" s="28"/>
      <c r="BP659" s="28"/>
      <c r="BQ659" s="28"/>
      <c r="BR659" s="28"/>
      <c r="BS659" s="28"/>
      <c r="BT659" s="28"/>
      <c r="BU659" s="28"/>
      <c r="BV659" s="28"/>
      <c r="BW659" s="28"/>
      <c r="BX659" s="28"/>
      <c r="BY659" s="28"/>
      <c r="BZ659" s="28"/>
      <c r="CA659" s="28"/>
      <c r="CB659" s="28"/>
      <c r="CC659" s="28"/>
      <c r="CD659" s="28"/>
      <c r="CE659" s="28"/>
      <c r="CF659" s="28"/>
      <c r="CG659" s="28"/>
      <c r="CH659" s="28"/>
      <c r="CI659" s="28"/>
      <c r="CJ659" s="28"/>
      <c r="CK659" s="28"/>
      <c r="CL659" s="28"/>
      <c r="CM659" s="28"/>
      <c r="CN659" s="28"/>
      <c r="CO659" s="28"/>
      <c r="CP659" s="28"/>
      <c r="CQ659" s="28"/>
      <c r="CR659" s="28"/>
      <c r="CS659" s="28"/>
      <c r="CT659" s="28"/>
      <c r="CU659" s="28"/>
      <c r="CV659" s="28"/>
      <c r="CW659" s="28"/>
      <c r="CX659" s="28"/>
      <c r="CY659" s="28"/>
      <c r="CZ659" s="28"/>
      <c r="DA659" s="28"/>
      <c r="DB659" s="28"/>
      <c r="DC659" s="28"/>
      <c r="DD659" s="28"/>
      <c r="DE659" s="28"/>
      <c r="DF659" s="28"/>
      <c r="DG659" s="28"/>
      <c r="DH659" s="28"/>
      <c r="DI659" s="28"/>
      <c r="DJ659" s="28"/>
      <c r="DK659" s="28"/>
      <c r="DL659" s="28"/>
      <c r="DM659" s="28"/>
      <c r="DN659" s="28"/>
      <c r="DO659" s="28"/>
      <c r="DP659" s="28"/>
      <c r="DQ659" s="28"/>
      <c r="DR659" s="28"/>
      <c r="DS659" s="28"/>
      <c r="DT659" s="28"/>
      <c r="DU659" s="28"/>
      <c r="DV659" s="28"/>
      <c r="DW659" s="28"/>
      <c r="DX659" s="28"/>
      <c r="DY659" s="28"/>
      <c r="DZ659" s="28"/>
      <c r="EA659" s="28"/>
      <c r="EB659" s="28"/>
      <c r="EC659" s="28"/>
      <c r="ED659" s="28"/>
      <c r="EE659" s="28"/>
      <c r="EF659" s="28"/>
      <c r="EG659" s="28"/>
      <c r="EH659" s="28"/>
      <c r="EI659" s="28"/>
      <c r="EJ659" s="28"/>
      <c r="EK659" s="28"/>
      <c r="EL659" s="28"/>
      <c r="EM659" s="28"/>
      <c r="EN659" s="28"/>
      <c r="EO659" s="28"/>
      <c r="EP659" s="28"/>
      <c r="EQ659" s="28"/>
      <c r="ER659" s="28"/>
      <c r="ES659" s="28"/>
      <c r="ET659" s="28"/>
      <c r="EU659" s="28"/>
      <c r="EV659" s="28"/>
      <c r="EW659" s="28"/>
      <c r="EX659" s="28"/>
      <c r="EY659" s="28"/>
      <c r="EZ659" s="28"/>
      <c r="FA659" s="28"/>
      <c r="FB659" s="28"/>
      <c r="FC659" s="28"/>
      <c r="FD659" s="28"/>
      <c r="FE659" s="28"/>
      <c r="FF659" s="28"/>
      <c r="FG659" s="28"/>
      <c r="FH659" s="28"/>
      <c r="FI659" s="28"/>
      <c r="FJ659" s="28"/>
      <c r="FK659" s="28"/>
      <c r="FL659" s="28"/>
      <c r="FM659" s="28"/>
      <c r="FN659" s="28"/>
      <c r="FO659" s="28"/>
      <c r="FP659" s="28"/>
      <c r="FQ659" s="28"/>
      <c r="FR659" s="28"/>
      <c r="FS659" s="28"/>
      <c r="FT659" s="28"/>
      <c r="FU659" s="28"/>
      <c r="FV659" s="28"/>
      <c r="FW659" s="28"/>
      <c r="FX659" s="28"/>
      <c r="FY659" s="28"/>
      <c r="FZ659" s="28"/>
      <c r="GA659" s="28"/>
      <c r="GB659" s="28"/>
      <c r="GC659" s="28"/>
      <c r="GD659" s="28"/>
      <c r="GE659" s="28"/>
      <c r="GF659" s="28"/>
      <c r="GG659" s="28"/>
      <c r="GH659" s="28"/>
      <c r="GI659" s="28"/>
      <c r="GJ659" s="28"/>
      <c r="GK659" s="28"/>
      <c r="GL659" s="28"/>
      <c r="GM659" s="28"/>
      <c r="GN659" s="28"/>
      <c r="GO659" s="28"/>
      <c r="GP659" s="28"/>
      <c r="GQ659" s="28"/>
      <c r="GR659" s="28"/>
      <c r="GS659" s="28"/>
      <c r="GT659" s="28"/>
      <c r="GU659" s="28"/>
      <c r="GV659" s="28"/>
      <c r="GW659" s="28"/>
      <c r="GX659" s="28"/>
      <c r="GY659" s="28"/>
      <c r="GZ659" s="28"/>
      <c r="HA659" s="28"/>
      <c r="HB659" s="28"/>
      <c r="HC659" s="28"/>
      <c r="HD659" s="28"/>
      <c r="HE659" s="28"/>
      <c r="HF659" s="28"/>
      <c r="HG659" s="28"/>
      <c r="HH659" s="28"/>
      <c r="HI659" s="28"/>
      <c r="HJ659" s="28"/>
      <c r="HK659" s="28"/>
      <c r="HL659" s="28"/>
      <c r="HM659" s="28"/>
      <c r="HN659" s="28"/>
      <c r="HO659" s="28"/>
      <c r="HP659" s="28"/>
      <c r="HQ659" s="28"/>
      <c r="HR659" s="28"/>
      <c r="HS659" s="28"/>
      <c r="HT659" s="28"/>
      <c r="HU659" s="28"/>
      <c r="HV659" s="28"/>
      <c r="HW659" s="28"/>
      <c r="HX659" s="28"/>
      <c r="HY659" s="28"/>
      <c r="HZ659" s="28"/>
      <c r="IA659" s="28"/>
      <c r="IB659" s="28"/>
      <c r="IC659" s="28"/>
      <c r="ID659" s="28"/>
      <c r="IE659" s="28"/>
      <c r="IF659" s="28"/>
      <c r="IG659" s="28"/>
      <c r="IH659" s="28"/>
      <c r="II659" s="28"/>
      <c r="IJ659" s="28"/>
      <c r="IK659" s="28"/>
      <c r="IL659" s="28"/>
      <c r="IM659" s="28"/>
    </row>
    <row r="660" spans="1:247" ht="25.5">
      <c r="A660" s="17" t="s">
        <v>472</v>
      </c>
      <c r="B660" s="18" t="s">
        <v>3837</v>
      </c>
      <c r="C660" s="19" t="s">
        <v>396</v>
      </c>
      <c r="D660" s="20" t="s">
        <v>3849</v>
      </c>
      <c r="E660" s="21" t="s">
        <v>3850</v>
      </c>
      <c r="F660" s="17" t="s">
        <v>368</v>
      </c>
      <c r="G660" s="17">
        <v>55500000</v>
      </c>
      <c r="H660" s="21" t="s">
        <v>1232</v>
      </c>
      <c r="I660" s="17">
        <v>55500000</v>
      </c>
      <c r="J660" s="21" t="s">
        <v>3851</v>
      </c>
      <c r="K660" s="24"/>
      <c r="L660" s="25">
        <v>272</v>
      </c>
      <c r="M660" s="37"/>
      <c r="N660" s="27" t="s">
        <v>3852</v>
      </c>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c r="BB660" s="28"/>
      <c r="BC660" s="28"/>
      <c r="BD660" s="28"/>
      <c r="BE660" s="28"/>
      <c r="BF660" s="28"/>
      <c r="BG660" s="28"/>
      <c r="BH660" s="28"/>
      <c r="BI660" s="28"/>
      <c r="BJ660" s="28"/>
      <c r="BK660" s="28"/>
      <c r="BL660" s="28"/>
      <c r="BM660" s="28"/>
      <c r="BN660" s="28"/>
      <c r="BO660" s="28"/>
      <c r="BP660" s="28"/>
      <c r="BQ660" s="28"/>
      <c r="BR660" s="28"/>
      <c r="BS660" s="28"/>
      <c r="BT660" s="28"/>
      <c r="BU660" s="28"/>
      <c r="BV660" s="28"/>
      <c r="BW660" s="28"/>
      <c r="BX660" s="28"/>
      <c r="BY660" s="28"/>
      <c r="BZ660" s="28"/>
      <c r="CA660" s="28"/>
      <c r="CB660" s="28"/>
      <c r="CC660" s="28"/>
      <c r="CD660" s="28"/>
      <c r="CE660" s="28"/>
      <c r="CF660" s="28"/>
      <c r="CG660" s="28"/>
      <c r="CH660" s="28"/>
      <c r="CI660" s="28"/>
      <c r="CJ660" s="28"/>
      <c r="CK660" s="28"/>
      <c r="CL660" s="28"/>
      <c r="CM660" s="28"/>
      <c r="CN660" s="28"/>
      <c r="CO660" s="28"/>
      <c r="CP660" s="28"/>
      <c r="CQ660" s="28"/>
      <c r="CR660" s="28"/>
      <c r="CS660" s="28"/>
      <c r="CT660" s="28"/>
      <c r="CU660" s="28"/>
      <c r="CV660" s="28"/>
      <c r="CW660" s="28"/>
      <c r="CX660" s="28"/>
      <c r="CY660" s="28"/>
      <c r="CZ660" s="28"/>
      <c r="DA660" s="28"/>
      <c r="DB660" s="28"/>
      <c r="DC660" s="28"/>
      <c r="DD660" s="28"/>
      <c r="DE660" s="28"/>
      <c r="DF660" s="28"/>
      <c r="DG660" s="28"/>
      <c r="DH660" s="28"/>
      <c r="DI660" s="28"/>
      <c r="DJ660" s="28"/>
      <c r="DK660" s="28"/>
      <c r="DL660" s="28"/>
      <c r="DM660" s="28"/>
      <c r="DN660" s="28"/>
      <c r="DO660" s="28"/>
      <c r="DP660" s="28"/>
      <c r="DQ660" s="28"/>
      <c r="DR660" s="28"/>
      <c r="DS660" s="28"/>
      <c r="DT660" s="28"/>
      <c r="DU660" s="28"/>
      <c r="DV660" s="28"/>
      <c r="DW660" s="28"/>
      <c r="DX660" s="28"/>
      <c r="DY660" s="28"/>
      <c r="DZ660" s="28"/>
      <c r="EA660" s="28"/>
      <c r="EB660" s="28"/>
      <c r="EC660" s="28"/>
      <c r="ED660" s="28"/>
      <c r="EE660" s="28"/>
      <c r="EF660" s="28"/>
      <c r="EG660" s="28"/>
      <c r="EH660" s="28"/>
      <c r="EI660" s="28"/>
      <c r="EJ660" s="28"/>
      <c r="EK660" s="28"/>
      <c r="EL660" s="28"/>
      <c r="EM660" s="28"/>
      <c r="EN660" s="28"/>
      <c r="EO660" s="28"/>
      <c r="EP660" s="28"/>
      <c r="EQ660" s="28"/>
      <c r="ER660" s="28"/>
      <c r="ES660" s="28"/>
      <c r="ET660" s="28"/>
      <c r="EU660" s="28"/>
      <c r="EV660" s="28"/>
      <c r="EW660" s="28"/>
      <c r="EX660" s="28"/>
      <c r="EY660" s="28"/>
      <c r="EZ660" s="28"/>
      <c r="FA660" s="28"/>
      <c r="FB660" s="28"/>
      <c r="FC660" s="28"/>
      <c r="FD660" s="28"/>
      <c r="FE660" s="28"/>
      <c r="FF660" s="28"/>
      <c r="FG660" s="28"/>
      <c r="FH660" s="28"/>
      <c r="FI660" s="28"/>
      <c r="FJ660" s="28"/>
      <c r="FK660" s="28"/>
      <c r="FL660" s="28"/>
      <c r="FM660" s="28"/>
      <c r="FN660" s="28"/>
      <c r="FO660" s="28"/>
      <c r="FP660" s="28"/>
      <c r="FQ660" s="28"/>
      <c r="FR660" s="28"/>
      <c r="FS660" s="28"/>
      <c r="FT660" s="28"/>
      <c r="FU660" s="28"/>
      <c r="FV660" s="28"/>
      <c r="FW660" s="28"/>
      <c r="FX660" s="28"/>
      <c r="FY660" s="28"/>
      <c r="FZ660" s="28"/>
      <c r="GA660" s="28"/>
      <c r="GB660" s="28"/>
      <c r="GC660" s="28"/>
      <c r="GD660" s="28"/>
      <c r="GE660" s="28"/>
      <c r="GF660" s="28"/>
      <c r="GG660" s="28"/>
      <c r="GH660" s="28"/>
      <c r="GI660" s="28"/>
      <c r="GJ660" s="28"/>
      <c r="GK660" s="28"/>
      <c r="GL660" s="28"/>
      <c r="GM660" s="28"/>
      <c r="GN660" s="28"/>
      <c r="GO660" s="28"/>
      <c r="GP660" s="28"/>
      <c r="GQ660" s="28"/>
      <c r="GR660" s="28"/>
      <c r="GS660" s="28"/>
      <c r="GT660" s="28"/>
      <c r="GU660" s="28"/>
      <c r="GV660" s="28"/>
      <c r="GW660" s="28"/>
      <c r="GX660" s="28"/>
      <c r="GY660" s="28"/>
      <c r="GZ660" s="28"/>
      <c r="HA660" s="28"/>
      <c r="HB660" s="28"/>
      <c r="HC660" s="28"/>
      <c r="HD660" s="28"/>
      <c r="HE660" s="28"/>
      <c r="HF660" s="28"/>
      <c r="HG660" s="28"/>
      <c r="HH660" s="28"/>
      <c r="HI660" s="28"/>
      <c r="HJ660" s="28"/>
      <c r="HK660" s="28"/>
      <c r="HL660" s="28"/>
      <c r="HM660" s="28"/>
      <c r="HN660" s="28"/>
      <c r="HO660" s="28"/>
      <c r="HP660" s="28"/>
      <c r="HQ660" s="28"/>
      <c r="HR660" s="28"/>
      <c r="HS660" s="28"/>
      <c r="HT660" s="28"/>
      <c r="HU660" s="28"/>
      <c r="HV660" s="28"/>
      <c r="HW660" s="28"/>
      <c r="HX660" s="28"/>
      <c r="HY660" s="28"/>
      <c r="HZ660" s="28"/>
      <c r="IA660" s="28"/>
      <c r="IB660" s="28"/>
      <c r="IC660" s="28"/>
      <c r="ID660" s="28"/>
      <c r="IE660" s="28"/>
      <c r="IF660" s="28"/>
      <c r="IG660" s="28"/>
      <c r="IH660" s="28"/>
      <c r="II660" s="28"/>
      <c r="IJ660" s="28"/>
      <c r="IK660" s="28"/>
      <c r="IL660" s="28"/>
      <c r="IM660" s="28"/>
    </row>
    <row r="661" spans="1:247" ht="25.5">
      <c r="A661" s="17" t="s">
        <v>473</v>
      </c>
      <c r="B661" s="18" t="s">
        <v>3837</v>
      </c>
      <c r="C661" s="19" t="s">
        <v>396</v>
      </c>
      <c r="D661" s="20" t="s">
        <v>959</v>
      </c>
      <c r="E661" s="21" t="s">
        <v>960</v>
      </c>
      <c r="F661" s="17" t="s">
        <v>368</v>
      </c>
      <c r="G661" s="17" t="s">
        <v>3251</v>
      </c>
      <c r="H661" s="21" t="s">
        <v>962</v>
      </c>
      <c r="I661" s="17" t="s">
        <v>3853</v>
      </c>
      <c r="J661" s="21" t="s">
        <v>3434</v>
      </c>
      <c r="K661" s="24"/>
      <c r="L661" s="25">
        <v>66.3</v>
      </c>
      <c r="M661" s="37"/>
      <c r="N661" s="27" t="s">
        <v>3854</v>
      </c>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c r="BA661" s="28"/>
      <c r="BB661" s="28"/>
      <c r="BC661" s="28"/>
      <c r="BD661" s="28"/>
      <c r="BE661" s="28"/>
      <c r="BF661" s="28"/>
      <c r="BG661" s="28"/>
      <c r="BH661" s="28"/>
      <c r="BI661" s="28"/>
      <c r="BJ661" s="28"/>
      <c r="BK661" s="28"/>
      <c r="BL661" s="28"/>
      <c r="BM661" s="28"/>
      <c r="BN661" s="28"/>
      <c r="BO661" s="28"/>
      <c r="BP661" s="28"/>
      <c r="BQ661" s="28"/>
      <c r="BR661" s="28"/>
      <c r="BS661" s="28"/>
      <c r="BT661" s="28"/>
      <c r="BU661" s="28"/>
      <c r="BV661" s="28"/>
      <c r="BW661" s="28"/>
      <c r="BX661" s="28"/>
      <c r="BY661" s="28"/>
      <c r="BZ661" s="28"/>
      <c r="CA661" s="28"/>
      <c r="CB661" s="28"/>
      <c r="CC661" s="28"/>
      <c r="CD661" s="28"/>
      <c r="CE661" s="28"/>
      <c r="CF661" s="28"/>
      <c r="CG661" s="28"/>
      <c r="CH661" s="28"/>
      <c r="CI661" s="28"/>
      <c r="CJ661" s="28"/>
      <c r="CK661" s="28"/>
      <c r="CL661" s="28"/>
      <c r="CM661" s="28"/>
      <c r="CN661" s="28"/>
      <c r="CO661" s="28"/>
      <c r="CP661" s="28"/>
      <c r="CQ661" s="28"/>
      <c r="CR661" s="28"/>
      <c r="CS661" s="28"/>
      <c r="CT661" s="28"/>
      <c r="CU661" s="28"/>
      <c r="CV661" s="28"/>
      <c r="CW661" s="28"/>
      <c r="CX661" s="28"/>
      <c r="CY661" s="28"/>
      <c r="CZ661" s="28"/>
      <c r="DA661" s="28"/>
      <c r="DB661" s="28"/>
      <c r="DC661" s="28"/>
      <c r="DD661" s="28"/>
      <c r="DE661" s="28"/>
      <c r="DF661" s="28"/>
      <c r="DG661" s="28"/>
      <c r="DH661" s="28"/>
      <c r="DI661" s="28"/>
      <c r="DJ661" s="28"/>
      <c r="DK661" s="28"/>
      <c r="DL661" s="28"/>
      <c r="DM661" s="28"/>
      <c r="DN661" s="28"/>
      <c r="DO661" s="28"/>
      <c r="DP661" s="28"/>
      <c r="DQ661" s="28"/>
      <c r="DR661" s="28"/>
      <c r="DS661" s="28"/>
      <c r="DT661" s="28"/>
      <c r="DU661" s="28"/>
      <c r="DV661" s="28"/>
      <c r="DW661" s="28"/>
      <c r="DX661" s="28"/>
      <c r="DY661" s="28"/>
      <c r="DZ661" s="28"/>
      <c r="EA661" s="28"/>
      <c r="EB661" s="28"/>
      <c r="EC661" s="28"/>
      <c r="ED661" s="28"/>
      <c r="EE661" s="28"/>
      <c r="EF661" s="28"/>
      <c r="EG661" s="28"/>
      <c r="EH661" s="28"/>
      <c r="EI661" s="28"/>
      <c r="EJ661" s="28"/>
      <c r="EK661" s="28"/>
      <c r="EL661" s="28"/>
      <c r="EM661" s="28"/>
      <c r="EN661" s="28"/>
      <c r="EO661" s="28"/>
      <c r="EP661" s="28"/>
      <c r="EQ661" s="28"/>
      <c r="ER661" s="28"/>
      <c r="ES661" s="28"/>
      <c r="ET661" s="28"/>
      <c r="EU661" s="28"/>
      <c r="EV661" s="28"/>
      <c r="EW661" s="28"/>
      <c r="EX661" s="28"/>
      <c r="EY661" s="28"/>
      <c r="EZ661" s="28"/>
      <c r="FA661" s="28"/>
      <c r="FB661" s="28"/>
      <c r="FC661" s="28"/>
      <c r="FD661" s="28"/>
      <c r="FE661" s="28"/>
      <c r="FF661" s="28"/>
      <c r="FG661" s="28"/>
      <c r="FH661" s="28"/>
      <c r="FI661" s="28"/>
      <c r="FJ661" s="28"/>
      <c r="FK661" s="28"/>
      <c r="FL661" s="28"/>
      <c r="FM661" s="28"/>
      <c r="FN661" s="28"/>
      <c r="FO661" s="28"/>
      <c r="FP661" s="28"/>
      <c r="FQ661" s="28"/>
      <c r="FR661" s="28"/>
      <c r="FS661" s="28"/>
      <c r="FT661" s="28"/>
      <c r="FU661" s="28"/>
      <c r="FV661" s="28"/>
      <c r="FW661" s="28"/>
      <c r="FX661" s="28"/>
      <c r="FY661" s="28"/>
      <c r="FZ661" s="28"/>
      <c r="GA661" s="28"/>
      <c r="GB661" s="28"/>
      <c r="GC661" s="28"/>
      <c r="GD661" s="28"/>
      <c r="GE661" s="28"/>
      <c r="GF661" s="28"/>
      <c r="GG661" s="28"/>
      <c r="GH661" s="28"/>
      <c r="GI661" s="28"/>
      <c r="GJ661" s="28"/>
      <c r="GK661" s="28"/>
      <c r="GL661" s="28"/>
      <c r="GM661" s="28"/>
      <c r="GN661" s="28"/>
      <c r="GO661" s="28"/>
      <c r="GP661" s="28"/>
      <c r="GQ661" s="28"/>
      <c r="GR661" s="28"/>
      <c r="GS661" s="28"/>
      <c r="GT661" s="28"/>
      <c r="GU661" s="28"/>
      <c r="GV661" s="28"/>
      <c r="GW661" s="28"/>
      <c r="GX661" s="28"/>
      <c r="GY661" s="28"/>
      <c r="GZ661" s="28"/>
      <c r="HA661" s="28"/>
      <c r="HB661" s="28"/>
      <c r="HC661" s="28"/>
      <c r="HD661" s="28"/>
      <c r="HE661" s="28"/>
      <c r="HF661" s="28"/>
      <c r="HG661" s="28"/>
      <c r="HH661" s="28"/>
      <c r="HI661" s="28"/>
      <c r="HJ661" s="28"/>
      <c r="HK661" s="28"/>
      <c r="HL661" s="28"/>
      <c r="HM661" s="28"/>
      <c r="HN661" s="28"/>
      <c r="HO661" s="28"/>
      <c r="HP661" s="28"/>
      <c r="HQ661" s="28"/>
      <c r="HR661" s="28"/>
      <c r="HS661" s="28"/>
      <c r="HT661" s="28"/>
      <c r="HU661" s="28"/>
      <c r="HV661" s="28"/>
      <c r="HW661" s="28"/>
      <c r="HX661" s="28"/>
      <c r="HY661" s="28"/>
      <c r="HZ661" s="28"/>
      <c r="IA661" s="28"/>
      <c r="IB661" s="28"/>
      <c r="IC661" s="28"/>
      <c r="ID661" s="28"/>
      <c r="IE661" s="28"/>
      <c r="IF661" s="28"/>
      <c r="IG661" s="28"/>
      <c r="IH661" s="28"/>
      <c r="II661" s="28"/>
      <c r="IJ661" s="28"/>
      <c r="IK661" s="28"/>
      <c r="IL661" s="28"/>
      <c r="IM661" s="28"/>
    </row>
    <row r="662" spans="1:247" ht="63.75">
      <c r="A662" s="17" t="s">
        <v>474</v>
      </c>
      <c r="B662" s="18" t="s">
        <v>3837</v>
      </c>
      <c r="C662" s="19" t="s">
        <v>672</v>
      </c>
      <c r="D662" s="20" t="s">
        <v>3855</v>
      </c>
      <c r="E662" s="21" t="s">
        <v>1347</v>
      </c>
      <c r="F662" s="17" t="s">
        <v>369</v>
      </c>
      <c r="G662" s="17" t="s">
        <v>2019</v>
      </c>
      <c r="H662" s="21" t="s">
        <v>2020</v>
      </c>
      <c r="I662" s="17" t="s">
        <v>3856</v>
      </c>
      <c r="J662" s="21" t="s">
        <v>3857</v>
      </c>
      <c r="K662" s="24"/>
      <c r="L662" s="25">
        <v>1866</v>
      </c>
      <c r="M662" s="37" t="s">
        <v>3858</v>
      </c>
      <c r="N662" s="27"/>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c r="BA662" s="28"/>
      <c r="BB662" s="28"/>
      <c r="BC662" s="28"/>
      <c r="BD662" s="28"/>
      <c r="BE662" s="28"/>
      <c r="BF662" s="28"/>
      <c r="BG662" s="28"/>
      <c r="BH662" s="28"/>
      <c r="BI662" s="28"/>
      <c r="BJ662" s="28"/>
      <c r="BK662" s="28"/>
      <c r="BL662" s="28"/>
      <c r="BM662" s="28"/>
      <c r="BN662" s="28"/>
      <c r="BO662" s="28"/>
      <c r="BP662" s="28"/>
      <c r="BQ662" s="28"/>
      <c r="BR662" s="28"/>
      <c r="BS662" s="28"/>
      <c r="BT662" s="28"/>
      <c r="BU662" s="28"/>
      <c r="BV662" s="28"/>
      <c r="BW662" s="28"/>
      <c r="BX662" s="28"/>
      <c r="BY662" s="28"/>
      <c r="BZ662" s="28"/>
      <c r="CA662" s="28"/>
      <c r="CB662" s="28"/>
      <c r="CC662" s="28"/>
      <c r="CD662" s="28"/>
      <c r="CE662" s="28"/>
      <c r="CF662" s="28"/>
      <c r="CG662" s="28"/>
      <c r="CH662" s="28"/>
      <c r="CI662" s="28"/>
      <c r="CJ662" s="28"/>
      <c r="CK662" s="28"/>
      <c r="CL662" s="28"/>
      <c r="CM662" s="28"/>
      <c r="CN662" s="28"/>
      <c r="CO662" s="28"/>
      <c r="CP662" s="28"/>
      <c r="CQ662" s="28"/>
      <c r="CR662" s="28"/>
      <c r="CS662" s="28"/>
      <c r="CT662" s="28"/>
      <c r="CU662" s="28"/>
      <c r="CV662" s="28"/>
      <c r="CW662" s="28"/>
      <c r="CX662" s="28"/>
      <c r="CY662" s="28"/>
      <c r="CZ662" s="28"/>
      <c r="DA662" s="28"/>
      <c r="DB662" s="28"/>
      <c r="DC662" s="28"/>
      <c r="DD662" s="28"/>
      <c r="DE662" s="28"/>
      <c r="DF662" s="28"/>
      <c r="DG662" s="28"/>
      <c r="DH662" s="28"/>
      <c r="DI662" s="28"/>
      <c r="DJ662" s="28"/>
      <c r="DK662" s="28"/>
      <c r="DL662" s="28"/>
      <c r="DM662" s="28"/>
      <c r="DN662" s="28"/>
      <c r="DO662" s="28"/>
      <c r="DP662" s="28"/>
      <c r="DQ662" s="28"/>
      <c r="DR662" s="28"/>
      <c r="DS662" s="28"/>
      <c r="DT662" s="28"/>
      <c r="DU662" s="28"/>
      <c r="DV662" s="28"/>
      <c r="DW662" s="28"/>
      <c r="DX662" s="28"/>
      <c r="DY662" s="28"/>
      <c r="DZ662" s="28"/>
      <c r="EA662" s="28"/>
      <c r="EB662" s="28"/>
      <c r="EC662" s="28"/>
      <c r="ED662" s="28"/>
      <c r="EE662" s="28"/>
      <c r="EF662" s="28"/>
      <c r="EG662" s="28"/>
      <c r="EH662" s="28"/>
      <c r="EI662" s="28"/>
      <c r="EJ662" s="28"/>
      <c r="EK662" s="28"/>
      <c r="EL662" s="28"/>
      <c r="EM662" s="28"/>
      <c r="EN662" s="28"/>
      <c r="EO662" s="28"/>
      <c r="EP662" s="28"/>
      <c r="EQ662" s="28"/>
      <c r="ER662" s="28"/>
      <c r="ES662" s="28"/>
      <c r="ET662" s="28"/>
      <c r="EU662" s="28"/>
      <c r="EV662" s="28"/>
      <c r="EW662" s="28"/>
      <c r="EX662" s="28"/>
      <c r="EY662" s="28"/>
      <c r="EZ662" s="28"/>
      <c r="FA662" s="28"/>
      <c r="FB662" s="28"/>
      <c r="FC662" s="28"/>
      <c r="FD662" s="28"/>
      <c r="FE662" s="28"/>
      <c r="FF662" s="28"/>
      <c r="FG662" s="28"/>
      <c r="FH662" s="28"/>
      <c r="FI662" s="28"/>
      <c r="FJ662" s="28"/>
      <c r="FK662" s="28"/>
      <c r="FL662" s="28"/>
      <c r="FM662" s="28"/>
      <c r="FN662" s="28"/>
      <c r="FO662" s="28"/>
      <c r="FP662" s="28"/>
      <c r="FQ662" s="28"/>
      <c r="FR662" s="28"/>
      <c r="FS662" s="28"/>
      <c r="FT662" s="28"/>
      <c r="FU662" s="28"/>
      <c r="FV662" s="28"/>
      <c r="FW662" s="28"/>
      <c r="FX662" s="28"/>
      <c r="FY662" s="28"/>
      <c r="FZ662" s="28"/>
      <c r="GA662" s="28"/>
      <c r="GB662" s="28"/>
      <c r="GC662" s="28"/>
      <c r="GD662" s="28"/>
      <c r="GE662" s="28"/>
      <c r="GF662" s="28"/>
      <c r="GG662" s="28"/>
      <c r="GH662" s="28"/>
      <c r="GI662" s="28"/>
      <c r="GJ662" s="28"/>
      <c r="GK662" s="28"/>
      <c r="GL662" s="28"/>
      <c r="GM662" s="28"/>
      <c r="GN662" s="28"/>
      <c r="GO662" s="28"/>
      <c r="GP662" s="28"/>
      <c r="GQ662" s="28"/>
      <c r="GR662" s="28"/>
      <c r="GS662" s="28"/>
      <c r="GT662" s="28"/>
      <c r="GU662" s="28"/>
      <c r="GV662" s="28"/>
      <c r="GW662" s="28"/>
      <c r="GX662" s="28"/>
      <c r="GY662" s="28"/>
      <c r="GZ662" s="28"/>
      <c r="HA662" s="28"/>
      <c r="HB662" s="28"/>
      <c r="HC662" s="28"/>
      <c r="HD662" s="28"/>
      <c r="HE662" s="28"/>
      <c r="HF662" s="28"/>
      <c r="HG662" s="28"/>
      <c r="HH662" s="28"/>
      <c r="HI662" s="28"/>
      <c r="HJ662" s="28"/>
      <c r="HK662" s="28"/>
      <c r="HL662" s="28"/>
      <c r="HM662" s="28"/>
      <c r="HN662" s="28"/>
      <c r="HO662" s="28"/>
      <c r="HP662" s="28"/>
      <c r="HQ662" s="28"/>
      <c r="HR662" s="28"/>
      <c r="HS662" s="28"/>
      <c r="HT662" s="28"/>
      <c r="HU662" s="28"/>
      <c r="HV662" s="28"/>
      <c r="HW662" s="28"/>
      <c r="HX662" s="28"/>
      <c r="HY662" s="28"/>
      <c r="HZ662" s="28"/>
      <c r="IA662" s="28"/>
      <c r="IB662" s="28"/>
      <c r="IC662" s="28"/>
      <c r="ID662" s="28"/>
      <c r="IE662" s="28"/>
      <c r="IF662" s="28"/>
      <c r="IG662" s="28"/>
      <c r="IH662" s="28"/>
      <c r="II662" s="28"/>
      <c r="IJ662" s="28"/>
      <c r="IK662" s="28"/>
      <c r="IL662" s="28"/>
      <c r="IM662" s="28"/>
    </row>
    <row r="663" spans="1:247" ht="25.5">
      <c r="A663" s="17" t="s">
        <v>477</v>
      </c>
      <c r="B663" s="18" t="s">
        <v>3837</v>
      </c>
      <c r="C663" s="19" t="s">
        <v>3671</v>
      </c>
      <c r="D663" s="20" t="s">
        <v>3859</v>
      </c>
      <c r="E663" s="21" t="s">
        <v>3860</v>
      </c>
      <c r="F663" s="17" t="s">
        <v>388</v>
      </c>
      <c r="G663" s="17" t="s">
        <v>561</v>
      </c>
      <c r="H663" s="21" t="s">
        <v>470</v>
      </c>
      <c r="I663" s="17" t="s">
        <v>3861</v>
      </c>
      <c r="J663" s="21" t="s">
        <v>3862</v>
      </c>
      <c r="K663" s="24"/>
      <c r="L663" s="25">
        <v>51099</v>
      </c>
      <c r="M663" s="37" t="s">
        <v>3863</v>
      </c>
      <c r="N663" s="27"/>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c r="BA663" s="28"/>
      <c r="BB663" s="28"/>
      <c r="BC663" s="28"/>
      <c r="BD663" s="28"/>
      <c r="BE663" s="28"/>
      <c r="BF663" s="28"/>
      <c r="BG663" s="28"/>
      <c r="BH663" s="28"/>
      <c r="BI663" s="28"/>
      <c r="BJ663" s="28"/>
      <c r="BK663" s="28"/>
      <c r="BL663" s="28"/>
      <c r="BM663" s="28"/>
      <c r="BN663" s="28"/>
      <c r="BO663" s="28"/>
      <c r="BP663" s="28"/>
      <c r="BQ663" s="28"/>
      <c r="BR663" s="28"/>
      <c r="BS663" s="28"/>
      <c r="BT663" s="28"/>
      <c r="BU663" s="28"/>
      <c r="BV663" s="28"/>
      <c r="BW663" s="28"/>
      <c r="BX663" s="28"/>
      <c r="BY663" s="28"/>
      <c r="BZ663" s="28"/>
      <c r="CA663" s="28"/>
      <c r="CB663" s="28"/>
      <c r="CC663" s="28"/>
      <c r="CD663" s="28"/>
      <c r="CE663" s="28"/>
      <c r="CF663" s="28"/>
      <c r="CG663" s="28"/>
      <c r="CH663" s="28"/>
      <c r="CI663" s="28"/>
      <c r="CJ663" s="28"/>
      <c r="CK663" s="28"/>
      <c r="CL663" s="28"/>
      <c r="CM663" s="28"/>
      <c r="CN663" s="28"/>
      <c r="CO663" s="28"/>
      <c r="CP663" s="28"/>
      <c r="CQ663" s="28"/>
      <c r="CR663" s="28"/>
      <c r="CS663" s="28"/>
      <c r="CT663" s="28"/>
      <c r="CU663" s="28"/>
      <c r="CV663" s="28"/>
      <c r="CW663" s="28"/>
      <c r="CX663" s="28"/>
      <c r="CY663" s="28"/>
      <c r="CZ663" s="28"/>
      <c r="DA663" s="28"/>
      <c r="DB663" s="28"/>
      <c r="DC663" s="28"/>
      <c r="DD663" s="28"/>
      <c r="DE663" s="28"/>
      <c r="DF663" s="28"/>
      <c r="DG663" s="28"/>
      <c r="DH663" s="28"/>
      <c r="DI663" s="28"/>
      <c r="DJ663" s="28"/>
      <c r="DK663" s="28"/>
      <c r="DL663" s="28"/>
      <c r="DM663" s="28"/>
      <c r="DN663" s="28"/>
      <c r="DO663" s="28"/>
      <c r="DP663" s="28"/>
      <c r="DQ663" s="28"/>
      <c r="DR663" s="28"/>
      <c r="DS663" s="28"/>
      <c r="DT663" s="28"/>
      <c r="DU663" s="28"/>
      <c r="DV663" s="28"/>
      <c r="DW663" s="28"/>
      <c r="DX663" s="28"/>
      <c r="DY663" s="28"/>
      <c r="DZ663" s="28"/>
      <c r="EA663" s="28"/>
      <c r="EB663" s="28"/>
      <c r="EC663" s="28"/>
      <c r="ED663" s="28"/>
      <c r="EE663" s="28"/>
      <c r="EF663" s="28"/>
      <c r="EG663" s="28"/>
      <c r="EH663" s="28"/>
      <c r="EI663" s="28"/>
      <c r="EJ663" s="28"/>
      <c r="EK663" s="28"/>
      <c r="EL663" s="28"/>
      <c r="EM663" s="28"/>
      <c r="EN663" s="28"/>
      <c r="EO663" s="28"/>
      <c r="EP663" s="28"/>
      <c r="EQ663" s="28"/>
      <c r="ER663" s="28"/>
      <c r="ES663" s="28"/>
      <c r="ET663" s="28"/>
      <c r="EU663" s="28"/>
      <c r="EV663" s="28"/>
      <c r="EW663" s="28"/>
      <c r="EX663" s="28"/>
      <c r="EY663" s="28"/>
      <c r="EZ663" s="28"/>
      <c r="FA663" s="28"/>
      <c r="FB663" s="28"/>
      <c r="FC663" s="28"/>
      <c r="FD663" s="28"/>
      <c r="FE663" s="28"/>
      <c r="FF663" s="28"/>
      <c r="FG663" s="28"/>
      <c r="FH663" s="28"/>
      <c r="FI663" s="28"/>
      <c r="FJ663" s="28"/>
      <c r="FK663" s="28"/>
      <c r="FL663" s="28"/>
      <c r="FM663" s="28"/>
      <c r="FN663" s="28"/>
      <c r="FO663" s="28"/>
      <c r="FP663" s="28"/>
      <c r="FQ663" s="28"/>
      <c r="FR663" s="28"/>
      <c r="FS663" s="28"/>
      <c r="FT663" s="28"/>
      <c r="FU663" s="28"/>
      <c r="FV663" s="28"/>
      <c r="FW663" s="28"/>
      <c r="FX663" s="28"/>
      <c r="FY663" s="28"/>
      <c r="FZ663" s="28"/>
      <c r="GA663" s="28"/>
      <c r="GB663" s="28"/>
      <c r="GC663" s="28"/>
      <c r="GD663" s="28"/>
      <c r="GE663" s="28"/>
      <c r="GF663" s="28"/>
      <c r="GG663" s="28"/>
      <c r="GH663" s="28"/>
      <c r="GI663" s="28"/>
      <c r="GJ663" s="28"/>
      <c r="GK663" s="28"/>
      <c r="GL663" s="28"/>
      <c r="GM663" s="28"/>
      <c r="GN663" s="28"/>
      <c r="GO663" s="28"/>
      <c r="GP663" s="28"/>
      <c r="GQ663" s="28"/>
      <c r="GR663" s="28"/>
      <c r="GS663" s="28"/>
      <c r="GT663" s="28"/>
      <c r="GU663" s="28"/>
      <c r="GV663" s="28"/>
      <c r="GW663" s="28"/>
      <c r="GX663" s="28"/>
      <c r="GY663" s="28"/>
      <c r="GZ663" s="28"/>
      <c r="HA663" s="28"/>
      <c r="HB663" s="28"/>
      <c r="HC663" s="28"/>
      <c r="HD663" s="28"/>
      <c r="HE663" s="28"/>
      <c r="HF663" s="28"/>
      <c r="HG663" s="28"/>
      <c r="HH663" s="28"/>
      <c r="HI663" s="28"/>
      <c r="HJ663" s="28"/>
      <c r="HK663" s="28"/>
      <c r="HL663" s="28"/>
      <c r="HM663" s="28"/>
      <c r="HN663" s="28"/>
      <c r="HO663" s="28"/>
      <c r="HP663" s="28"/>
      <c r="HQ663" s="28"/>
      <c r="HR663" s="28"/>
      <c r="HS663" s="28"/>
      <c r="HT663" s="28"/>
      <c r="HU663" s="28"/>
      <c r="HV663" s="28"/>
      <c r="HW663" s="28"/>
      <c r="HX663" s="28"/>
      <c r="HY663" s="28"/>
      <c r="HZ663" s="28"/>
      <c r="IA663" s="28"/>
      <c r="IB663" s="28"/>
      <c r="IC663" s="28"/>
      <c r="ID663" s="28"/>
      <c r="IE663" s="28"/>
      <c r="IF663" s="28"/>
      <c r="IG663" s="28"/>
      <c r="IH663" s="28"/>
      <c r="II663" s="28"/>
      <c r="IJ663" s="28"/>
      <c r="IK663" s="28"/>
      <c r="IL663" s="28"/>
      <c r="IM663" s="28"/>
    </row>
    <row r="664" spans="1:247" ht="25.5">
      <c r="A664" s="17" t="s">
        <v>481</v>
      </c>
      <c r="B664" s="18" t="s">
        <v>3864</v>
      </c>
      <c r="C664" s="19" t="s">
        <v>396</v>
      </c>
      <c r="D664" s="20" t="s">
        <v>3162</v>
      </c>
      <c r="E664" s="21" t="s">
        <v>3865</v>
      </c>
      <c r="F664" s="17" t="s">
        <v>368</v>
      </c>
      <c r="G664" s="17">
        <v>43300000</v>
      </c>
      <c r="H664" s="21" t="s">
        <v>3866</v>
      </c>
      <c r="I664" s="17" t="s">
        <v>3867</v>
      </c>
      <c r="J664" s="21" t="s">
        <v>3868</v>
      </c>
      <c r="K664" s="24"/>
      <c r="L664" s="25">
        <v>228.8</v>
      </c>
      <c r="M664" s="37"/>
      <c r="N664" s="27" t="s">
        <v>3869</v>
      </c>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c r="BA664" s="28"/>
      <c r="BB664" s="28"/>
      <c r="BC664" s="28"/>
      <c r="BD664" s="28"/>
      <c r="BE664" s="28"/>
      <c r="BF664" s="28"/>
      <c r="BG664" s="28"/>
      <c r="BH664" s="28"/>
      <c r="BI664" s="28"/>
      <c r="BJ664" s="28"/>
      <c r="BK664" s="28"/>
      <c r="BL664" s="28"/>
      <c r="BM664" s="28"/>
      <c r="BN664" s="28"/>
      <c r="BO664" s="28"/>
      <c r="BP664" s="28"/>
      <c r="BQ664" s="28"/>
      <c r="BR664" s="28"/>
      <c r="BS664" s="28"/>
      <c r="BT664" s="28"/>
      <c r="BU664" s="28"/>
      <c r="BV664" s="28"/>
      <c r="BW664" s="28"/>
      <c r="BX664" s="28"/>
      <c r="BY664" s="28"/>
      <c r="BZ664" s="28"/>
      <c r="CA664" s="28"/>
      <c r="CB664" s="28"/>
      <c r="CC664" s="28"/>
      <c r="CD664" s="28"/>
      <c r="CE664" s="28"/>
      <c r="CF664" s="28"/>
      <c r="CG664" s="28"/>
      <c r="CH664" s="28"/>
      <c r="CI664" s="28"/>
      <c r="CJ664" s="28"/>
      <c r="CK664" s="28"/>
      <c r="CL664" s="28"/>
      <c r="CM664" s="28"/>
      <c r="CN664" s="28"/>
      <c r="CO664" s="28"/>
      <c r="CP664" s="28"/>
      <c r="CQ664" s="28"/>
      <c r="CR664" s="28"/>
      <c r="CS664" s="28"/>
      <c r="CT664" s="28"/>
      <c r="CU664" s="28"/>
      <c r="CV664" s="28"/>
      <c r="CW664" s="28"/>
      <c r="CX664" s="28"/>
      <c r="CY664" s="28"/>
      <c r="CZ664" s="28"/>
      <c r="DA664" s="28"/>
      <c r="DB664" s="28"/>
      <c r="DC664" s="28"/>
      <c r="DD664" s="28"/>
      <c r="DE664" s="28"/>
      <c r="DF664" s="28"/>
      <c r="DG664" s="28"/>
      <c r="DH664" s="28"/>
      <c r="DI664" s="28"/>
      <c r="DJ664" s="28"/>
      <c r="DK664" s="28"/>
      <c r="DL664" s="28"/>
      <c r="DM664" s="28"/>
      <c r="DN664" s="28"/>
      <c r="DO664" s="28"/>
      <c r="DP664" s="28"/>
      <c r="DQ664" s="28"/>
      <c r="DR664" s="28"/>
      <c r="DS664" s="28"/>
      <c r="DT664" s="28"/>
      <c r="DU664" s="28"/>
      <c r="DV664" s="28"/>
      <c r="DW664" s="28"/>
      <c r="DX664" s="28"/>
      <c r="DY664" s="28"/>
      <c r="DZ664" s="28"/>
      <c r="EA664" s="28"/>
      <c r="EB664" s="28"/>
      <c r="EC664" s="28"/>
      <c r="ED664" s="28"/>
      <c r="EE664" s="28"/>
      <c r="EF664" s="28"/>
      <c r="EG664" s="28"/>
      <c r="EH664" s="28"/>
      <c r="EI664" s="28"/>
      <c r="EJ664" s="28"/>
      <c r="EK664" s="28"/>
      <c r="EL664" s="28"/>
      <c r="EM664" s="28"/>
      <c r="EN664" s="28"/>
      <c r="EO664" s="28"/>
      <c r="EP664" s="28"/>
      <c r="EQ664" s="28"/>
      <c r="ER664" s="28"/>
      <c r="ES664" s="28"/>
      <c r="ET664" s="28"/>
      <c r="EU664" s="28"/>
      <c r="EV664" s="28"/>
      <c r="EW664" s="28"/>
      <c r="EX664" s="28"/>
      <c r="EY664" s="28"/>
      <c r="EZ664" s="28"/>
      <c r="FA664" s="28"/>
      <c r="FB664" s="28"/>
      <c r="FC664" s="28"/>
      <c r="FD664" s="28"/>
      <c r="FE664" s="28"/>
      <c r="FF664" s="28"/>
      <c r="FG664" s="28"/>
      <c r="FH664" s="28"/>
      <c r="FI664" s="28"/>
      <c r="FJ664" s="28"/>
      <c r="FK664" s="28"/>
      <c r="FL664" s="28"/>
      <c r="FM664" s="28"/>
      <c r="FN664" s="28"/>
      <c r="FO664" s="28"/>
      <c r="FP664" s="28"/>
      <c r="FQ664" s="28"/>
      <c r="FR664" s="28"/>
      <c r="FS664" s="28"/>
      <c r="FT664" s="28"/>
      <c r="FU664" s="28"/>
      <c r="FV664" s="28"/>
      <c r="FW664" s="28"/>
      <c r="FX664" s="28"/>
      <c r="FY664" s="28"/>
      <c r="FZ664" s="28"/>
      <c r="GA664" s="28"/>
      <c r="GB664" s="28"/>
      <c r="GC664" s="28"/>
      <c r="GD664" s="28"/>
      <c r="GE664" s="28"/>
      <c r="GF664" s="28"/>
      <c r="GG664" s="28"/>
      <c r="GH664" s="28"/>
      <c r="GI664" s="28"/>
      <c r="GJ664" s="28"/>
      <c r="GK664" s="28"/>
      <c r="GL664" s="28"/>
      <c r="GM664" s="28"/>
      <c r="GN664" s="28"/>
      <c r="GO664" s="28"/>
      <c r="GP664" s="28"/>
      <c r="GQ664" s="28"/>
      <c r="GR664" s="28"/>
      <c r="GS664" s="28"/>
      <c r="GT664" s="28"/>
      <c r="GU664" s="28"/>
      <c r="GV664" s="28"/>
      <c r="GW664" s="28"/>
      <c r="GX664" s="28"/>
      <c r="GY664" s="28"/>
      <c r="GZ664" s="28"/>
      <c r="HA664" s="28"/>
      <c r="HB664" s="28"/>
      <c r="HC664" s="28"/>
      <c r="HD664" s="28"/>
      <c r="HE664" s="28"/>
      <c r="HF664" s="28"/>
      <c r="HG664" s="28"/>
      <c r="HH664" s="28"/>
      <c r="HI664" s="28"/>
      <c r="HJ664" s="28"/>
      <c r="HK664" s="28"/>
      <c r="HL664" s="28"/>
      <c r="HM664" s="28"/>
      <c r="HN664" s="28"/>
      <c r="HO664" s="28"/>
      <c r="HP664" s="28"/>
      <c r="HQ664" s="28"/>
      <c r="HR664" s="28"/>
      <c r="HS664" s="28"/>
      <c r="HT664" s="28"/>
      <c r="HU664" s="28"/>
      <c r="HV664" s="28"/>
      <c r="HW664" s="28"/>
      <c r="HX664" s="28"/>
      <c r="HY664" s="28"/>
      <c r="HZ664" s="28"/>
      <c r="IA664" s="28"/>
      <c r="IB664" s="28"/>
      <c r="IC664" s="28"/>
      <c r="ID664" s="28"/>
      <c r="IE664" s="28"/>
      <c r="IF664" s="28"/>
      <c r="IG664" s="28"/>
      <c r="IH664" s="28"/>
      <c r="II664" s="28"/>
      <c r="IJ664" s="28"/>
      <c r="IK664" s="28"/>
      <c r="IL664" s="28"/>
      <c r="IM664" s="28"/>
    </row>
    <row r="665" spans="1:247" ht="25.5">
      <c r="A665" s="17" t="s">
        <v>482</v>
      </c>
      <c r="B665" s="18" t="s">
        <v>3864</v>
      </c>
      <c r="C665" s="19" t="s">
        <v>3870</v>
      </c>
      <c r="D665" s="20" t="s">
        <v>391</v>
      </c>
      <c r="E665" s="21"/>
      <c r="F665" s="17"/>
      <c r="G665" s="17"/>
      <c r="H665" s="38" t="s">
        <v>3871</v>
      </c>
      <c r="I665" s="17"/>
      <c r="J665" s="21"/>
      <c r="K665" s="24"/>
      <c r="L665" s="25"/>
      <c r="M665" s="37"/>
      <c r="N665" s="27"/>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c r="BA665" s="28"/>
      <c r="BB665" s="28"/>
      <c r="BC665" s="28"/>
      <c r="BD665" s="28"/>
      <c r="BE665" s="28"/>
      <c r="BF665" s="28"/>
      <c r="BG665" s="28"/>
      <c r="BH665" s="28"/>
      <c r="BI665" s="28"/>
      <c r="BJ665" s="28"/>
      <c r="BK665" s="28"/>
      <c r="BL665" s="28"/>
      <c r="BM665" s="28"/>
      <c r="BN665" s="28"/>
      <c r="BO665" s="28"/>
      <c r="BP665" s="28"/>
      <c r="BQ665" s="28"/>
      <c r="BR665" s="28"/>
      <c r="BS665" s="28"/>
      <c r="BT665" s="28"/>
      <c r="BU665" s="28"/>
      <c r="BV665" s="28"/>
      <c r="BW665" s="28"/>
      <c r="BX665" s="28"/>
      <c r="BY665" s="28"/>
      <c r="BZ665" s="28"/>
      <c r="CA665" s="28"/>
      <c r="CB665" s="28"/>
      <c r="CC665" s="28"/>
      <c r="CD665" s="28"/>
      <c r="CE665" s="28"/>
      <c r="CF665" s="28"/>
      <c r="CG665" s="28"/>
      <c r="CH665" s="28"/>
      <c r="CI665" s="28"/>
      <c r="CJ665" s="28"/>
      <c r="CK665" s="28"/>
      <c r="CL665" s="28"/>
      <c r="CM665" s="28"/>
      <c r="CN665" s="28"/>
      <c r="CO665" s="28"/>
      <c r="CP665" s="28"/>
      <c r="CQ665" s="28"/>
      <c r="CR665" s="28"/>
      <c r="CS665" s="28"/>
      <c r="CT665" s="28"/>
      <c r="CU665" s="28"/>
      <c r="CV665" s="28"/>
      <c r="CW665" s="28"/>
      <c r="CX665" s="28"/>
      <c r="CY665" s="28"/>
      <c r="CZ665" s="28"/>
      <c r="DA665" s="28"/>
      <c r="DB665" s="28"/>
      <c r="DC665" s="28"/>
      <c r="DD665" s="28"/>
      <c r="DE665" s="28"/>
      <c r="DF665" s="28"/>
      <c r="DG665" s="28"/>
      <c r="DH665" s="28"/>
      <c r="DI665" s="28"/>
      <c r="DJ665" s="28"/>
      <c r="DK665" s="28"/>
      <c r="DL665" s="28"/>
      <c r="DM665" s="28"/>
      <c r="DN665" s="28"/>
      <c r="DO665" s="28"/>
      <c r="DP665" s="28"/>
      <c r="DQ665" s="28"/>
      <c r="DR665" s="28"/>
      <c r="DS665" s="28"/>
      <c r="DT665" s="28"/>
      <c r="DU665" s="28"/>
      <c r="DV665" s="28"/>
      <c r="DW665" s="28"/>
      <c r="DX665" s="28"/>
      <c r="DY665" s="28"/>
      <c r="DZ665" s="28"/>
      <c r="EA665" s="28"/>
      <c r="EB665" s="28"/>
      <c r="EC665" s="28"/>
      <c r="ED665" s="28"/>
      <c r="EE665" s="28"/>
      <c r="EF665" s="28"/>
      <c r="EG665" s="28"/>
      <c r="EH665" s="28"/>
      <c r="EI665" s="28"/>
      <c r="EJ665" s="28"/>
      <c r="EK665" s="28"/>
      <c r="EL665" s="28"/>
      <c r="EM665" s="28"/>
      <c r="EN665" s="28"/>
      <c r="EO665" s="28"/>
      <c r="EP665" s="28"/>
      <c r="EQ665" s="28"/>
      <c r="ER665" s="28"/>
      <c r="ES665" s="28"/>
      <c r="ET665" s="28"/>
      <c r="EU665" s="28"/>
      <c r="EV665" s="28"/>
      <c r="EW665" s="28"/>
      <c r="EX665" s="28"/>
      <c r="EY665" s="28"/>
      <c r="EZ665" s="28"/>
      <c r="FA665" s="28"/>
      <c r="FB665" s="28"/>
      <c r="FC665" s="28"/>
      <c r="FD665" s="28"/>
      <c r="FE665" s="28"/>
      <c r="FF665" s="28"/>
      <c r="FG665" s="28"/>
      <c r="FH665" s="28"/>
      <c r="FI665" s="28"/>
      <c r="FJ665" s="28"/>
      <c r="FK665" s="28"/>
      <c r="FL665" s="28"/>
      <c r="FM665" s="28"/>
      <c r="FN665" s="28"/>
      <c r="FO665" s="28"/>
      <c r="FP665" s="28"/>
      <c r="FQ665" s="28"/>
      <c r="FR665" s="28"/>
      <c r="FS665" s="28"/>
      <c r="FT665" s="28"/>
      <c r="FU665" s="28"/>
      <c r="FV665" s="28"/>
      <c r="FW665" s="28"/>
      <c r="FX665" s="28"/>
      <c r="FY665" s="28"/>
      <c r="FZ665" s="28"/>
      <c r="GA665" s="28"/>
      <c r="GB665" s="28"/>
      <c r="GC665" s="28"/>
      <c r="GD665" s="28"/>
      <c r="GE665" s="28"/>
      <c r="GF665" s="28"/>
      <c r="GG665" s="28"/>
      <c r="GH665" s="28"/>
      <c r="GI665" s="28"/>
      <c r="GJ665" s="28"/>
      <c r="GK665" s="28"/>
      <c r="GL665" s="28"/>
      <c r="GM665" s="28"/>
      <c r="GN665" s="28"/>
      <c r="GO665" s="28"/>
      <c r="GP665" s="28"/>
      <c r="GQ665" s="28"/>
      <c r="GR665" s="28"/>
      <c r="GS665" s="28"/>
      <c r="GT665" s="28"/>
      <c r="GU665" s="28"/>
      <c r="GV665" s="28"/>
      <c r="GW665" s="28"/>
      <c r="GX665" s="28"/>
      <c r="GY665" s="28"/>
      <c r="GZ665" s="28"/>
      <c r="HA665" s="28"/>
      <c r="HB665" s="28"/>
      <c r="HC665" s="28"/>
      <c r="HD665" s="28"/>
      <c r="HE665" s="28"/>
      <c r="HF665" s="28"/>
      <c r="HG665" s="28"/>
      <c r="HH665" s="28"/>
      <c r="HI665" s="28"/>
      <c r="HJ665" s="28"/>
      <c r="HK665" s="28"/>
      <c r="HL665" s="28"/>
      <c r="HM665" s="28"/>
      <c r="HN665" s="28"/>
      <c r="HO665" s="28"/>
      <c r="HP665" s="28"/>
      <c r="HQ665" s="28"/>
      <c r="HR665" s="28"/>
      <c r="HS665" s="28"/>
      <c r="HT665" s="28"/>
      <c r="HU665" s="28"/>
      <c r="HV665" s="28"/>
      <c r="HW665" s="28"/>
      <c r="HX665" s="28"/>
      <c r="HY665" s="28"/>
      <c r="HZ665" s="28"/>
      <c r="IA665" s="28"/>
      <c r="IB665" s="28"/>
      <c r="IC665" s="28"/>
      <c r="ID665" s="28"/>
      <c r="IE665" s="28"/>
      <c r="IF665" s="28"/>
      <c r="IG665" s="28"/>
      <c r="IH665" s="28"/>
      <c r="II665" s="28"/>
      <c r="IJ665" s="28"/>
      <c r="IK665" s="28"/>
      <c r="IL665" s="28"/>
      <c r="IM665" s="28"/>
    </row>
    <row r="666" spans="1:247" ht="25.5">
      <c r="A666" s="17" t="s">
        <v>487</v>
      </c>
      <c r="B666" s="18" t="s">
        <v>3872</v>
      </c>
      <c r="C666" s="19" t="s">
        <v>3816</v>
      </c>
      <c r="D666" s="20" t="s">
        <v>532</v>
      </c>
      <c r="E666" s="21" t="s">
        <v>533</v>
      </c>
      <c r="F666" s="17" t="s">
        <v>368</v>
      </c>
      <c r="G666" s="17" t="s">
        <v>3873</v>
      </c>
      <c r="H666" s="21" t="s">
        <v>3874</v>
      </c>
      <c r="I666" s="17" t="s">
        <v>3875</v>
      </c>
      <c r="J666" s="21" t="s">
        <v>3876</v>
      </c>
      <c r="K666" s="24"/>
      <c r="L666" s="25">
        <v>208592.72</v>
      </c>
      <c r="M666" s="37"/>
      <c r="N666" s="27" t="s">
        <v>3877</v>
      </c>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c r="DJ666" s="28"/>
      <c r="DK666" s="28"/>
      <c r="DL666" s="28"/>
      <c r="DM666" s="28"/>
      <c r="DN666" s="28"/>
      <c r="DO666" s="28"/>
      <c r="DP666" s="28"/>
      <c r="DQ666" s="28"/>
      <c r="DR666" s="28"/>
      <c r="DS666" s="28"/>
      <c r="DT666" s="28"/>
      <c r="DU666" s="28"/>
      <c r="DV666" s="28"/>
      <c r="DW666" s="28"/>
      <c r="DX666" s="28"/>
      <c r="DY666" s="28"/>
      <c r="DZ666" s="28"/>
      <c r="EA666" s="28"/>
      <c r="EB666" s="28"/>
      <c r="EC666" s="28"/>
      <c r="ED666" s="28"/>
      <c r="EE666" s="28"/>
      <c r="EF666" s="28"/>
      <c r="EG666" s="28"/>
      <c r="EH666" s="28"/>
      <c r="EI666" s="28"/>
      <c r="EJ666" s="28"/>
      <c r="EK666" s="28"/>
      <c r="EL666" s="28"/>
      <c r="EM666" s="28"/>
      <c r="EN666" s="28"/>
      <c r="EO666" s="28"/>
      <c r="EP666" s="28"/>
      <c r="EQ666" s="28"/>
      <c r="ER666" s="28"/>
      <c r="ES666" s="28"/>
      <c r="ET666" s="28"/>
      <c r="EU666" s="28"/>
      <c r="EV666" s="28"/>
      <c r="EW666" s="28"/>
      <c r="EX666" s="28"/>
      <c r="EY666" s="28"/>
      <c r="EZ666" s="28"/>
      <c r="FA666" s="28"/>
      <c r="FB666" s="28"/>
      <c r="FC666" s="28"/>
      <c r="FD666" s="28"/>
      <c r="FE666" s="28"/>
      <c r="FF666" s="28"/>
      <c r="FG666" s="28"/>
      <c r="FH666" s="28"/>
      <c r="FI666" s="28"/>
      <c r="FJ666" s="28"/>
      <c r="FK666" s="28"/>
      <c r="FL666" s="28"/>
      <c r="FM666" s="28"/>
      <c r="FN666" s="28"/>
      <c r="FO666" s="28"/>
      <c r="FP666" s="28"/>
      <c r="FQ666" s="28"/>
      <c r="FR666" s="28"/>
      <c r="FS666" s="28"/>
      <c r="FT666" s="28"/>
      <c r="FU666" s="28"/>
      <c r="FV666" s="28"/>
      <c r="FW666" s="28"/>
      <c r="FX666" s="28"/>
      <c r="FY666" s="28"/>
      <c r="FZ666" s="28"/>
      <c r="GA666" s="28"/>
      <c r="GB666" s="28"/>
      <c r="GC666" s="28"/>
      <c r="GD666" s="28"/>
      <c r="GE666" s="28"/>
      <c r="GF666" s="28"/>
      <c r="GG666" s="28"/>
      <c r="GH666" s="28"/>
      <c r="GI666" s="28"/>
      <c r="GJ666" s="28"/>
      <c r="GK666" s="28"/>
      <c r="GL666" s="28"/>
      <c r="GM666" s="28"/>
      <c r="GN666" s="28"/>
      <c r="GO666" s="28"/>
      <c r="GP666" s="28"/>
      <c r="GQ666" s="28"/>
      <c r="GR666" s="28"/>
      <c r="GS666" s="28"/>
      <c r="GT666" s="28"/>
      <c r="GU666" s="28"/>
      <c r="GV666" s="28"/>
      <c r="GW666" s="28"/>
      <c r="GX666" s="28"/>
      <c r="GY666" s="28"/>
      <c r="GZ666" s="28"/>
      <c r="HA666" s="28"/>
      <c r="HB666" s="28"/>
      <c r="HC666" s="28"/>
      <c r="HD666" s="28"/>
      <c r="HE666" s="28"/>
      <c r="HF666" s="28"/>
      <c r="HG666" s="28"/>
      <c r="HH666" s="28"/>
      <c r="HI666" s="28"/>
      <c r="HJ666" s="28"/>
      <c r="HK666" s="28"/>
      <c r="HL666" s="28"/>
      <c r="HM666" s="28"/>
      <c r="HN666" s="28"/>
      <c r="HO666" s="28"/>
      <c r="HP666" s="28"/>
      <c r="HQ666" s="28"/>
      <c r="HR666" s="28"/>
      <c r="HS666" s="28"/>
      <c r="HT666" s="28"/>
      <c r="HU666" s="28"/>
      <c r="HV666" s="28"/>
      <c r="HW666" s="28"/>
      <c r="HX666" s="28"/>
      <c r="HY666" s="28"/>
      <c r="HZ666" s="28"/>
      <c r="IA666" s="28"/>
      <c r="IB666" s="28"/>
      <c r="IC666" s="28"/>
      <c r="ID666" s="28"/>
      <c r="IE666" s="28"/>
      <c r="IF666" s="28"/>
      <c r="IG666" s="28"/>
      <c r="IH666" s="28"/>
      <c r="II666" s="28"/>
      <c r="IJ666" s="28"/>
      <c r="IK666" s="28"/>
      <c r="IL666" s="28"/>
      <c r="IM666" s="28"/>
    </row>
    <row r="667" spans="1:247" ht="51">
      <c r="A667" s="17" t="s">
        <v>488</v>
      </c>
      <c r="B667" s="18" t="s">
        <v>3872</v>
      </c>
      <c r="C667" s="19" t="s">
        <v>396</v>
      </c>
      <c r="D667" s="20" t="s">
        <v>3878</v>
      </c>
      <c r="E667" s="21" t="s">
        <v>3879</v>
      </c>
      <c r="F667" s="17" t="s">
        <v>369</v>
      </c>
      <c r="G667" s="17" t="s">
        <v>3681</v>
      </c>
      <c r="H667" s="21" t="s">
        <v>3682</v>
      </c>
      <c r="I667" s="17" t="s">
        <v>454</v>
      </c>
      <c r="J667" s="21" t="s">
        <v>3838</v>
      </c>
      <c r="K667" s="24">
        <v>200</v>
      </c>
      <c r="L667" s="25">
        <v>390</v>
      </c>
      <c r="M667" s="37" t="s">
        <v>3880</v>
      </c>
      <c r="N667" s="27"/>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c r="BA667" s="28"/>
      <c r="BB667" s="28"/>
      <c r="BC667" s="28"/>
      <c r="BD667" s="28"/>
      <c r="BE667" s="28"/>
      <c r="BF667" s="28"/>
      <c r="BG667" s="28"/>
      <c r="BH667" s="28"/>
      <c r="BI667" s="28"/>
      <c r="BJ667" s="28"/>
      <c r="BK667" s="28"/>
      <c r="BL667" s="28"/>
      <c r="BM667" s="28"/>
      <c r="BN667" s="28"/>
      <c r="BO667" s="28"/>
      <c r="BP667" s="28"/>
      <c r="BQ667" s="28"/>
      <c r="BR667" s="28"/>
      <c r="BS667" s="28"/>
      <c r="BT667" s="28"/>
      <c r="BU667" s="28"/>
      <c r="BV667" s="28"/>
      <c r="BW667" s="28"/>
      <c r="BX667" s="28"/>
      <c r="BY667" s="28"/>
      <c r="BZ667" s="28"/>
      <c r="CA667" s="28"/>
      <c r="CB667" s="28"/>
      <c r="CC667" s="28"/>
      <c r="CD667" s="28"/>
      <c r="CE667" s="28"/>
      <c r="CF667" s="28"/>
      <c r="CG667" s="28"/>
      <c r="CH667" s="28"/>
      <c r="CI667" s="28"/>
      <c r="CJ667" s="28"/>
      <c r="CK667" s="28"/>
      <c r="CL667" s="28"/>
      <c r="CM667" s="28"/>
      <c r="CN667" s="28"/>
      <c r="CO667" s="28"/>
      <c r="CP667" s="28"/>
      <c r="CQ667" s="28"/>
      <c r="CR667" s="28"/>
      <c r="CS667" s="28"/>
      <c r="CT667" s="28"/>
      <c r="CU667" s="28"/>
      <c r="CV667" s="28"/>
      <c r="CW667" s="28"/>
      <c r="CX667" s="28"/>
      <c r="CY667" s="28"/>
      <c r="CZ667" s="28"/>
      <c r="DA667" s="28"/>
      <c r="DB667" s="28"/>
      <c r="DC667" s="28"/>
      <c r="DD667" s="28"/>
      <c r="DE667" s="28"/>
      <c r="DF667" s="28"/>
      <c r="DG667" s="28"/>
      <c r="DH667" s="28"/>
      <c r="DI667" s="28"/>
      <c r="DJ667" s="28"/>
      <c r="DK667" s="28"/>
      <c r="DL667" s="28"/>
      <c r="DM667" s="28"/>
      <c r="DN667" s="28"/>
      <c r="DO667" s="28"/>
      <c r="DP667" s="28"/>
      <c r="DQ667" s="28"/>
      <c r="DR667" s="28"/>
      <c r="DS667" s="28"/>
      <c r="DT667" s="28"/>
      <c r="DU667" s="28"/>
      <c r="DV667" s="28"/>
      <c r="DW667" s="28"/>
      <c r="DX667" s="28"/>
      <c r="DY667" s="28"/>
      <c r="DZ667" s="28"/>
      <c r="EA667" s="28"/>
      <c r="EB667" s="28"/>
      <c r="EC667" s="28"/>
      <c r="ED667" s="28"/>
      <c r="EE667" s="28"/>
      <c r="EF667" s="28"/>
      <c r="EG667" s="28"/>
      <c r="EH667" s="28"/>
      <c r="EI667" s="28"/>
      <c r="EJ667" s="28"/>
      <c r="EK667" s="28"/>
      <c r="EL667" s="28"/>
      <c r="EM667" s="28"/>
      <c r="EN667" s="28"/>
      <c r="EO667" s="28"/>
      <c r="EP667" s="28"/>
      <c r="EQ667" s="28"/>
      <c r="ER667" s="28"/>
      <c r="ES667" s="28"/>
      <c r="ET667" s="28"/>
      <c r="EU667" s="28"/>
      <c r="EV667" s="28"/>
      <c r="EW667" s="28"/>
      <c r="EX667" s="28"/>
      <c r="EY667" s="28"/>
      <c r="EZ667" s="28"/>
      <c r="FA667" s="28"/>
      <c r="FB667" s="28"/>
      <c r="FC667" s="28"/>
      <c r="FD667" s="28"/>
      <c r="FE667" s="28"/>
      <c r="FF667" s="28"/>
      <c r="FG667" s="28"/>
      <c r="FH667" s="28"/>
      <c r="FI667" s="28"/>
      <c r="FJ667" s="28"/>
      <c r="FK667" s="28"/>
      <c r="FL667" s="28"/>
      <c r="FM667" s="28"/>
      <c r="FN667" s="28"/>
      <c r="FO667" s="28"/>
      <c r="FP667" s="28"/>
      <c r="FQ667" s="28"/>
      <c r="FR667" s="28"/>
      <c r="FS667" s="28"/>
      <c r="FT667" s="28"/>
      <c r="FU667" s="28"/>
      <c r="FV667" s="28"/>
      <c r="FW667" s="28"/>
      <c r="FX667" s="28"/>
      <c r="FY667" s="28"/>
      <c r="FZ667" s="28"/>
      <c r="GA667" s="28"/>
      <c r="GB667" s="28"/>
      <c r="GC667" s="28"/>
      <c r="GD667" s="28"/>
      <c r="GE667" s="28"/>
      <c r="GF667" s="28"/>
      <c r="GG667" s="28"/>
      <c r="GH667" s="28"/>
      <c r="GI667" s="28"/>
      <c r="GJ667" s="28"/>
      <c r="GK667" s="28"/>
      <c r="GL667" s="28"/>
      <c r="GM667" s="28"/>
      <c r="GN667" s="28"/>
      <c r="GO667" s="28"/>
      <c r="GP667" s="28"/>
      <c r="GQ667" s="28"/>
      <c r="GR667" s="28"/>
      <c r="GS667" s="28"/>
      <c r="GT667" s="28"/>
      <c r="GU667" s="28"/>
      <c r="GV667" s="28"/>
      <c r="GW667" s="28"/>
      <c r="GX667" s="28"/>
      <c r="GY667" s="28"/>
      <c r="GZ667" s="28"/>
      <c r="HA667" s="28"/>
      <c r="HB667" s="28"/>
      <c r="HC667" s="28"/>
      <c r="HD667" s="28"/>
      <c r="HE667" s="28"/>
      <c r="HF667" s="28"/>
      <c r="HG667" s="28"/>
      <c r="HH667" s="28"/>
      <c r="HI667" s="28"/>
      <c r="HJ667" s="28"/>
      <c r="HK667" s="28"/>
      <c r="HL667" s="28"/>
      <c r="HM667" s="28"/>
      <c r="HN667" s="28"/>
      <c r="HO667" s="28"/>
      <c r="HP667" s="28"/>
      <c r="HQ667" s="28"/>
      <c r="HR667" s="28"/>
      <c r="HS667" s="28"/>
      <c r="HT667" s="28"/>
      <c r="HU667" s="28"/>
      <c r="HV667" s="28"/>
      <c r="HW667" s="28"/>
      <c r="HX667" s="28"/>
      <c r="HY667" s="28"/>
      <c r="HZ667" s="28"/>
      <c r="IA667" s="28"/>
      <c r="IB667" s="28"/>
      <c r="IC667" s="28"/>
      <c r="ID667" s="28"/>
      <c r="IE667" s="28"/>
      <c r="IF667" s="28"/>
      <c r="IG667" s="28"/>
      <c r="IH667" s="28"/>
      <c r="II667" s="28"/>
      <c r="IJ667" s="28"/>
      <c r="IK667" s="28"/>
      <c r="IL667" s="28"/>
      <c r="IM667" s="28"/>
    </row>
    <row r="668" spans="1:247" ht="38.25">
      <c r="A668" s="17" t="s">
        <v>489</v>
      </c>
      <c r="B668" s="18" t="s">
        <v>3872</v>
      </c>
      <c r="C668" s="19" t="s">
        <v>396</v>
      </c>
      <c r="D668" s="20" t="s">
        <v>2482</v>
      </c>
      <c r="E668" s="21" t="s">
        <v>2483</v>
      </c>
      <c r="F668" s="17" t="s">
        <v>369</v>
      </c>
      <c r="G668" s="17">
        <v>31500000</v>
      </c>
      <c r="H668" s="21" t="s">
        <v>2068</v>
      </c>
      <c r="I668" s="17" t="s">
        <v>3881</v>
      </c>
      <c r="J668" s="21" t="s">
        <v>3882</v>
      </c>
      <c r="K668" s="24"/>
      <c r="L668" s="25">
        <v>2680</v>
      </c>
      <c r="M668" s="37" t="s">
        <v>3883</v>
      </c>
      <c r="N668" s="27"/>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c r="BA668" s="28"/>
      <c r="BB668" s="28"/>
      <c r="BC668" s="28"/>
      <c r="BD668" s="28"/>
      <c r="BE668" s="28"/>
      <c r="BF668" s="28"/>
      <c r="BG668" s="28"/>
      <c r="BH668" s="28"/>
      <c r="BI668" s="28"/>
      <c r="BJ668" s="28"/>
      <c r="BK668" s="28"/>
      <c r="BL668" s="28"/>
      <c r="BM668" s="28"/>
      <c r="BN668" s="28"/>
      <c r="BO668" s="28"/>
      <c r="BP668" s="28"/>
      <c r="BQ668" s="28"/>
      <c r="BR668" s="28"/>
      <c r="BS668" s="28"/>
      <c r="BT668" s="28"/>
      <c r="BU668" s="28"/>
      <c r="BV668" s="28"/>
      <c r="BW668" s="28"/>
      <c r="BX668" s="28"/>
      <c r="BY668" s="28"/>
      <c r="BZ668" s="28"/>
      <c r="CA668" s="28"/>
      <c r="CB668" s="28"/>
      <c r="CC668" s="28"/>
      <c r="CD668" s="28"/>
      <c r="CE668" s="28"/>
      <c r="CF668" s="28"/>
      <c r="CG668" s="28"/>
      <c r="CH668" s="28"/>
      <c r="CI668" s="28"/>
      <c r="CJ668" s="28"/>
      <c r="CK668" s="28"/>
      <c r="CL668" s="28"/>
      <c r="CM668" s="28"/>
      <c r="CN668" s="28"/>
      <c r="CO668" s="28"/>
      <c r="CP668" s="28"/>
      <c r="CQ668" s="28"/>
      <c r="CR668" s="28"/>
      <c r="CS668" s="28"/>
      <c r="CT668" s="28"/>
      <c r="CU668" s="28"/>
      <c r="CV668" s="28"/>
      <c r="CW668" s="28"/>
      <c r="CX668" s="28"/>
      <c r="CY668" s="28"/>
      <c r="CZ668" s="28"/>
      <c r="DA668" s="28"/>
      <c r="DB668" s="28"/>
      <c r="DC668" s="28"/>
      <c r="DD668" s="28"/>
      <c r="DE668" s="28"/>
      <c r="DF668" s="28"/>
      <c r="DG668" s="28"/>
      <c r="DH668" s="28"/>
      <c r="DI668" s="28"/>
      <c r="DJ668" s="28"/>
      <c r="DK668" s="28"/>
      <c r="DL668" s="28"/>
      <c r="DM668" s="28"/>
      <c r="DN668" s="28"/>
      <c r="DO668" s="28"/>
      <c r="DP668" s="28"/>
      <c r="DQ668" s="28"/>
      <c r="DR668" s="28"/>
      <c r="DS668" s="28"/>
      <c r="DT668" s="28"/>
      <c r="DU668" s="28"/>
      <c r="DV668" s="28"/>
      <c r="DW668" s="28"/>
      <c r="DX668" s="28"/>
      <c r="DY668" s="28"/>
      <c r="DZ668" s="28"/>
      <c r="EA668" s="28"/>
      <c r="EB668" s="28"/>
      <c r="EC668" s="28"/>
      <c r="ED668" s="28"/>
      <c r="EE668" s="28"/>
      <c r="EF668" s="28"/>
      <c r="EG668" s="28"/>
      <c r="EH668" s="28"/>
      <c r="EI668" s="28"/>
      <c r="EJ668" s="28"/>
      <c r="EK668" s="28"/>
      <c r="EL668" s="28"/>
      <c r="EM668" s="28"/>
      <c r="EN668" s="28"/>
      <c r="EO668" s="28"/>
      <c r="EP668" s="28"/>
      <c r="EQ668" s="28"/>
      <c r="ER668" s="28"/>
      <c r="ES668" s="28"/>
      <c r="ET668" s="28"/>
      <c r="EU668" s="28"/>
      <c r="EV668" s="28"/>
      <c r="EW668" s="28"/>
      <c r="EX668" s="28"/>
      <c r="EY668" s="28"/>
      <c r="EZ668" s="28"/>
      <c r="FA668" s="28"/>
      <c r="FB668" s="28"/>
      <c r="FC668" s="28"/>
      <c r="FD668" s="28"/>
      <c r="FE668" s="28"/>
      <c r="FF668" s="28"/>
      <c r="FG668" s="28"/>
      <c r="FH668" s="28"/>
      <c r="FI668" s="28"/>
      <c r="FJ668" s="28"/>
      <c r="FK668" s="28"/>
      <c r="FL668" s="28"/>
      <c r="FM668" s="28"/>
      <c r="FN668" s="28"/>
      <c r="FO668" s="28"/>
      <c r="FP668" s="28"/>
      <c r="FQ668" s="28"/>
      <c r="FR668" s="28"/>
      <c r="FS668" s="28"/>
      <c r="FT668" s="28"/>
      <c r="FU668" s="28"/>
      <c r="FV668" s="28"/>
      <c r="FW668" s="28"/>
      <c r="FX668" s="28"/>
      <c r="FY668" s="28"/>
      <c r="FZ668" s="28"/>
      <c r="GA668" s="28"/>
      <c r="GB668" s="28"/>
      <c r="GC668" s="28"/>
      <c r="GD668" s="28"/>
      <c r="GE668" s="28"/>
      <c r="GF668" s="28"/>
      <c r="GG668" s="28"/>
      <c r="GH668" s="28"/>
      <c r="GI668" s="28"/>
      <c r="GJ668" s="28"/>
      <c r="GK668" s="28"/>
      <c r="GL668" s="28"/>
      <c r="GM668" s="28"/>
      <c r="GN668" s="28"/>
      <c r="GO668" s="28"/>
      <c r="GP668" s="28"/>
      <c r="GQ668" s="28"/>
      <c r="GR668" s="28"/>
      <c r="GS668" s="28"/>
      <c r="GT668" s="28"/>
      <c r="GU668" s="28"/>
      <c r="GV668" s="28"/>
      <c r="GW668" s="28"/>
      <c r="GX668" s="28"/>
      <c r="GY668" s="28"/>
      <c r="GZ668" s="28"/>
      <c r="HA668" s="28"/>
      <c r="HB668" s="28"/>
      <c r="HC668" s="28"/>
      <c r="HD668" s="28"/>
      <c r="HE668" s="28"/>
      <c r="HF668" s="28"/>
      <c r="HG668" s="28"/>
      <c r="HH668" s="28"/>
      <c r="HI668" s="28"/>
      <c r="HJ668" s="28"/>
      <c r="HK668" s="28"/>
      <c r="HL668" s="28"/>
      <c r="HM668" s="28"/>
      <c r="HN668" s="28"/>
      <c r="HO668" s="28"/>
      <c r="HP668" s="28"/>
      <c r="HQ668" s="28"/>
      <c r="HR668" s="28"/>
      <c r="HS668" s="28"/>
      <c r="HT668" s="28"/>
      <c r="HU668" s="28"/>
      <c r="HV668" s="28"/>
      <c r="HW668" s="28"/>
      <c r="HX668" s="28"/>
      <c r="HY668" s="28"/>
      <c r="HZ668" s="28"/>
      <c r="IA668" s="28"/>
      <c r="IB668" s="28"/>
      <c r="IC668" s="28"/>
      <c r="ID668" s="28"/>
      <c r="IE668" s="28"/>
      <c r="IF668" s="28"/>
      <c r="IG668" s="28"/>
      <c r="IH668" s="28"/>
      <c r="II668" s="28"/>
      <c r="IJ668" s="28"/>
      <c r="IK668" s="28"/>
      <c r="IL668" s="28"/>
      <c r="IM668" s="28"/>
    </row>
    <row r="669" spans="1:247" ht="25.5">
      <c r="A669" s="17" t="s">
        <v>490</v>
      </c>
      <c r="B669" s="18" t="s">
        <v>3872</v>
      </c>
      <c r="C669" s="19" t="s">
        <v>3816</v>
      </c>
      <c r="D669" s="20" t="s">
        <v>540</v>
      </c>
      <c r="E669" s="21" t="s">
        <v>541</v>
      </c>
      <c r="F669" s="17" t="s">
        <v>368</v>
      </c>
      <c r="G669" s="17" t="s">
        <v>3873</v>
      </c>
      <c r="H669" s="21" t="s">
        <v>3874</v>
      </c>
      <c r="I669" s="17" t="s">
        <v>3875</v>
      </c>
      <c r="J669" s="21" t="s">
        <v>3876</v>
      </c>
      <c r="K669" s="24"/>
      <c r="L669" s="25">
        <v>195791.992</v>
      </c>
      <c r="M669" s="37"/>
      <c r="N669" s="27" t="s">
        <v>3884</v>
      </c>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c r="BA669" s="28"/>
      <c r="BB669" s="28"/>
      <c r="BC669" s="28"/>
      <c r="BD669" s="28"/>
      <c r="BE669" s="28"/>
      <c r="BF669" s="28"/>
      <c r="BG669" s="28"/>
      <c r="BH669" s="28"/>
      <c r="BI669" s="28"/>
      <c r="BJ669" s="28"/>
      <c r="BK669" s="28"/>
      <c r="BL669" s="28"/>
      <c r="BM669" s="28"/>
      <c r="BN669" s="28"/>
      <c r="BO669" s="28"/>
      <c r="BP669" s="28"/>
      <c r="BQ669" s="28"/>
      <c r="BR669" s="28"/>
      <c r="BS669" s="28"/>
      <c r="BT669" s="28"/>
      <c r="BU669" s="28"/>
      <c r="BV669" s="28"/>
      <c r="BW669" s="28"/>
      <c r="BX669" s="28"/>
      <c r="BY669" s="28"/>
      <c r="BZ669" s="28"/>
      <c r="CA669" s="28"/>
      <c r="CB669" s="28"/>
      <c r="CC669" s="28"/>
      <c r="CD669" s="28"/>
      <c r="CE669" s="28"/>
      <c r="CF669" s="28"/>
      <c r="CG669" s="28"/>
      <c r="CH669" s="28"/>
      <c r="CI669" s="28"/>
      <c r="CJ669" s="28"/>
      <c r="CK669" s="28"/>
      <c r="CL669" s="28"/>
      <c r="CM669" s="28"/>
      <c r="CN669" s="28"/>
      <c r="CO669" s="28"/>
      <c r="CP669" s="28"/>
      <c r="CQ669" s="28"/>
      <c r="CR669" s="28"/>
      <c r="CS669" s="28"/>
      <c r="CT669" s="28"/>
      <c r="CU669" s="28"/>
      <c r="CV669" s="28"/>
      <c r="CW669" s="28"/>
      <c r="CX669" s="28"/>
      <c r="CY669" s="28"/>
      <c r="CZ669" s="28"/>
      <c r="DA669" s="28"/>
      <c r="DB669" s="28"/>
      <c r="DC669" s="28"/>
      <c r="DD669" s="28"/>
      <c r="DE669" s="28"/>
      <c r="DF669" s="28"/>
      <c r="DG669" s="28"/>
      <c r="DH669" s="28"/>
      <c r="DI669" s="28"/>
      <c r="DJ669" s="28"/>
      <c r="DK669" s="28"/>
      <c r="DL669" s="28"/>
      <c r="DM669" s="28"/>
      <c r="DN669" s="28"/>
      <c r="DO669" s="28"/>
      <c r="DP669" s="28"/>
      <c r="DQ669" s="28"/>
      <c r="DR669" s="28"/>
      <c r="DS669" s="28"/>
      <c r="DT669" s="28"/>
      <c r="DU669" s="28"/>
      <c r="DV669" s="28"/>
      <c r="DW669" s="28"/>
      <c r="DX669" s="28"/>
      <c r="DY669" s="28"/>
      <c r="DZ669" s="28"/>
      <c r="EA669" s="28"/>
      <c r="EB669" s="28"/>
      <c r="EC669" s="28"/>
      <c r="ED669" s="28"/>
      <c r="EE669" s="28"/>
      <c r="EF669" s="28"/>
      <c r="EG669" s="28"/>
      <c r="EH669" s="28"/>
      <c r="EI669" s="28"/>
      <c r="EJ669" s="28"/>
      <c r="EK669" s="28"/>
      <c r="EL669" s="28"/>
      <c r="EM669" s="28"/>
      <c r="EN669" s="28"/>
      <c r="EO669" s="28"/>
      <c r="EP669" s="28"/>
      <c r="EQ669" s="28"/>
      <c r="ER669" s="28"/>
      <c r="ES669" s="28"/>
      <c r="ET669" s="28"/>
      <c r="EU669" s="28"/>
      <c r="EV669" s="28"/>
      <c r="EW669" s="28"/>
      <c r="EX669" s="28"/>
      <c r="EY669" s="28"/>
      <c r="EZ669" s="28"/>
      <c r="FA669" s="28"/>
      <c r="FB669" s="28"/>
      <c r="FC669" s="28"/>
      <c r="FD669" s="28"/>
      <c r="FE669" s="28"/>
      <c r="FF669" s="28"/>
      <c r="FG669" s="28"/>
      <c r="FH669" s="28"/>
      <c r="FI669" s="28"/>
      <c r="FJ669" s="28"/>
      <c r="FK669" s="28"/>
      <c r="FL669" s="28"/>
      <c r="FM669" s="28"/>
      <c r="FN669" s="28"/>
      <c r="FO669" s="28"/>
      <c r="FP669" s="28"/>
      <c r="FQ669" s="28"/>
      <c r="FR669" s="28"/>
      <c r="FS669" s="28"/>
      <c r="FT669" s="28"/>
      <c r="FU669" s="28"/>
      <c r="FV669" s="28"/>
      <c r="FW669" s="28"/>
      <c r="FX669" s="28"/>
      <c r="FY669" s="28"/>
      <c r="FZ669" s="28"/>
      <c r="GA669" s="28"/>
      <c r="GB669" s="28"/>
      <c r="GC669" s="28"/>
      <c r="GD669" s="28"/>
      <c r="GE669" s="28"/>
      <c r="GF669" s="28"/>
      <c r="GG669" s="28"/>
      <c r="GH669" s="28"/>
      <c r="GI669" s="28"/>
      <c r="GJ669" s="28"/>
      <c r="GK669" s="28"/>
      <c r="GL669" s="28"/>
      <c r="GM669" s="28"/>
      <c r="GN669" s="28"/>
      <c r="GO669" s="28"/>
      <c r="GP669" s="28"/>
      <c r="GQ669" s="28"/>
      <c r="GR669" s="28"/>
      <c r="GS669" s="28"/>
      <c r="GT669" s="28"/>
      <c r="GU669" s="28"/>
      <c r="GV669" s="28"/>
      <c r="GW669" s="28"/>
      <c r="GX669" s="28"/>
      <c r="GY669" s="28"/>
      <c r="GZ669" s="28"/>
      <c r="HA669" s="28"/>
      <c r="HB669" s="28"/>
      <c r="HC669" s="28"/>
      <c r="HD669" s="28"/>
      <c r="HE669" s="28"/>
      <c r="HF669" s="28"/>
      <c r="HG669" s="28"/>
      <c r="HH669" s="28"/>
      <c r="HI669" s="28"/>
      <c r="HJ669" s="28"/>
      <c r="HK669" s="28"/>
      <c r="HL669" s="28"/>
      <c r="HM669" s="28"/>
      <c r="HN669" s="28"/>
      <c r="HO669" s="28"/>
      <c r="HP669" s="28"/>
      <c r="HQ669" s="28"/>
      <c r="HR669" s="28"/>
      <c r="HS669" s="28"/>
      <c r="HT669" s="28"/>
      <c r="HU669" s="28"/>
      <c r="HV669" s="28"/>
      <c r="HW669" s="28"/>
      <c r="HX669" s="28"/>
      <c r="HY669" s="28"/>
      <c r="HZ669" s="28"/>
      <c r="IA669" s="28"/>
      <c r="IB669" s="28"/>
      <c r="IC669" s="28"/>
      <c r="ID669" s="28"/>
      <c r="IE669" s="28"/>
      <c r="IF669" s="28"/>
      <c r="IG669" s="28"/>
      <c r="IH669" s="28"/>
      <c r="II669" s="28"/>
      <c r="IJ669" s="28"/>
      <c r="IK669" s="28"/>
      <c r="IL669" s="28"/>
      <c r="IM669" s="28"/>
    </row>
    <row r="670" spans="1:247" ht="38.25">
      <c r="A670" s="17" t="s">
        <v>492</v>
      </c>
      <c r="B670" s="18" t="s">
        <v>3872</v>
      </c>
      <c r="C670" s="19" t="s">
        <v>396</v>
      </c>
      <c r="D670" s="20" t="s">
        <v>3600</v>
      </c>
      <c r="E670" s="21" t="s">
        <v>3601</v>
      </c>
      <c r="F670" s="17" t="s">
        <v>368</v>
      </c>
      <c r="G670" s="17">
        <v>63500000</v>
      </c>
      <c r="H670" s="21" t="s">
        <v>1512</v>
      </c>
      <c r="I670" s="17" t="s">
        <v>3885</v>
      </c>
      <c r="J670" s="21" t="s">
        <v>3886</v>
      </c>
      <c r="K670" s="24"/>
      <c r="L670" s="25">
        <v>560</v>
      </c>
      <c r="M670" s="37"/>
      <c r="N670" s="27" t="s">
        <v>3887</v>
      </c>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8"/>
      <c r="BS670" s="28"/>
      <c r="BT670" s="28"/>
      <c r="BU670" s="28"/>
      <c r="BV670" s="28"/>
      <c r="BW670" s="28"/>
      <c r="BX670" s="28"/>
      <c r="BY670" s="28"/>
      <c r="BZ670" s="28"/>
      <c r="CA670" s="28"/>
      <c r="CB670" s="28"/>
      <c r="CC670" s="28"/>
      <c r="CD670" s="28"/>
      <c r="CE670" s="28"/>
      <c r="CF670" s="28"/>
      <c r="CG670" s="28"/>
      <c r="CH670" s="28"/>
      <c r="CI670" s="28"/>
      <c r="CJ670" s="28"/>
      <c r="CK670" s="28"/>
      <c r="CL670" s="28"/>
      <c r="CM670" s="28"/>
      <c r="CN670" s="28"/>
      <c r="CO670" s="28"/>
      <c r="CP670" s="28"/>
      <c r="CQ670" s="28"/>
      <c r="CR670" s="28"/>
      <c r="CS670" s="28"/>
      <c r="CT670" s="28"/>
      <c r="CU670" s="28"/>
      <c r="CV670" s="28"/>
      <c r="CW670" s="28"/>
      <c r="CX670" s="28"/>
      <c r="CY670" s="28"/>
      <c r="CZ670" s="28"/>
      <c r="DA670" s="28"/>
      <c r="DB670" s="28"/>
      <c r="DC670" s="28"/>
      <c r="DD670" s="28"/>
      <c r="DE670" s="28"/>
      <c r="DF670" s="28"/>
      <c r="DG670" s="28"/>
      <c r="DH670" s="28"/>
      <c r="DI670" s="28"/>
      <c r="DJ670" s="28"/>
      <c r="DK670" s="28"/>
      <c r="DL670" s="28"/>
      <c r="DM670" s="28"/>
      <c r="DN670" s="28"/>
      <c r="DO670" s="28"/>
      <c r="DP670" s="28"/>
      <c r="DQ670" s="28"/>
      <c r="DR670" s="28"/>
      <c r="DS670" s="28"/>
      <c r="DT670" s="28"/>
      <c r="DU670" s="28"/>
      <c r="DV670" s="28"/>
      <c r="DW670" s="28"/>
      <c r="DX670" s="28"/>
      <c r="DY670" s="28"/>
      <c r="DZ670" s="28"/>
      <c r="EA670" s="28"/>
      <c r="EB670" s="28"/>
      <c r="EC670" s="28"/>
      <c r="ED670" s="28"/>
      <c r="EE670" s="28"/>
      <c r="EF670" s="28"/>
      <c r="EG670" s="28"/>
      <c r="EH670" s="28"/>
      <c r="EI670" s="28"/>
      <c r="EJ670" s="28"/>
      <c r="EK670" s="28"/>
      <c r="EL670" s="28"/>
      <c r="EM670" s="28"/>
      <c r="EN670" s="28"/>
      <c r="EO670" s="28"/>
      <c r="EP670" s="28"/>
      <c r="EQ670" s="28"/>
      <c r="ER670" s="28"/>
      <c r="ES670" s="28"/>
      <c r="ET670" s="28"/>
      <c r="EU670" s="28"/>
      <c r="EV670" s="28"/>
      <c r="EW670" s="28"/>
      <c r="EX670" s="28"/>
      <c r="EY670" s="28"/>
      <c r="EZ670" s="28"/>
      <c r="FA670" s="28"/>
      <c r="FB670" s="28"/>
      <c r="FC670" s="28"/>
      <c r="FD670" s="28"/>
      <c r="FE670" s="28"/>
      <c r="FF670" s="28"/>
      <c r="FG670" s="28"/>
      <c r="FH670" s="28"/>
      <c r="FI670" s="28"/>
      <c r="FJ670" s="28"/>
      <c r="FK670" s="28"/>
      <c r="FL670" s="28"/>
      <c r="FM670" s="28"/>
      <c r="FN670" s="28"/>
      <c r="FO670" s="28"/>
      <c r="FP670" s="28"/>
      <c r="FQ670" s="28"/>
      <c r="FR670" s="28"/>
      <c r="FS670" s="28"/>
      <c r="FT670" s="28"/>
      <c r="FU670" s="28"/>
      <c r="FV670" s="28"/>
      <c r="FW670" s="28"/>
      <c r="FX670" s="28"/>
      <c r="FY670" s="28"/>
      <c r="FZ670" s="28"/>
      <c r="GA670" s="28"/>
      <c r="GB670" s="28"/>
      <c r="GC670" s="28"/>
      <c r="GD670" s="28"/>
      <c r="GE670" s="28"/>
      <c r="GF670" s="28"/>
      <c r="GG670" s="28"/>
      <c r="GH670" s="28"/>
      <c r="GI670" s="28"/>
      <c r="GJ670" s="28"/>
      <c r="GK670" s="28"/>
      <c r="GL670" s="28"/>
      <c r="GM670" s="28"/>
      <c r="GN670" s="28"/>
      <c r="GO670" s="28"/>
      <c r="GP670" s="28"/>
      <c r="GQ670" s="28"/>
      <c r="GR670" s="28"/>
      <c r="GS670" s="28"/>
      <c r="GT670" s="28"/>
      <c r="GU670" s="28"/>
      <c r="GV670" s="28"/>
      <c r="GW670" s="28"/>
      <c r="GX670" s="28"/>
      <c r="GY670" s="28"/>
      <c r="GZ670" s="28"/>
      <c r="HA670" s="28"/>
      <c r="HB670" s="28"/>
      <c r="HC670" s="28"/>
      <c r="HD670" s="28"/>
      <c r="HE670" s="28"/>
      <c r="HF670" s="28"/>
      <c r="HG670" s="28"/>
      <c r="HH670" s="28"/>
      <c r="HI670" s="28"/>
      <c r="HJ670" s="28"/>
      <c r="HK670" s="28"/>
      <c r="HL670" s="28"/>
      <c r="HM670" s="28"/>
      <c r="HN670" s="28"/>
      <c r="HO670" s="28"/>
      <c r="HP670" s="28"/>
      <c r="HQ670" s="28"/>
      <c r="HR670" s="28"/>
      <c r="HS670" s="28"/>
      <c r="HT670" s="28"/>
      <c r="HU670" s="28"/>
      <c r="HV670" s="28"/>
      <c r="HW670" s="28"/>
      <c r="HX670" s="28"/>
      <c r="HY670" s="28"/>
      <c r="HZ670" s="28"/>
      <c r="IA670" s="28"/>
      <c r="IB670" s="28"/>
      <c r="IC670" s="28"/>
      <c r="ID670" s="28"/>
      <c r="IE670" s="28"/>
      <c r="IF670" s="28"/>
      <c r="IG670" s="28"/>
      <c r="IH670" s="28"/>
      <c r="II670" s="28"/>
      <c r="IJ670" s="28"/>
      <c r="IK670" s="28"/>
      <c r="IL670" s="28"/>
      <c r="IM670" s="28"/>
    </row>
    <row r="671" spans="1:247" ht="25.5">
      <c r="A671" s="17" t="s">
        <v>493</v>
      </c>
      <c r="B671" s="18" t="s">
        <v>3872</v>
      </c>
      <c r="C671" s="19" t="s">
        <v>396</v>
      </c>
      <c r="D671" s="20" t="s">
        <v>3888</v>
      </c>
      <c r="E671" s="21" t="s">
        <v>3889</v>
      </c>
      <c r="F671" s="17" t="s">
        <v>368</v>
      </c>
      <c r="G671" s="17" t="s">
        <v>503</v>
      </c>
      <c r="H671" s="21" t="s">
        <v>1566</v>
      </c>
      <c r="I671" s="17" t="s">
        <v>503</v>
      </c>
      <c r="J671" s="21" t="s">
        <v>3890</v>
      </c>
      <c r="K671" s="24"/>
      <c r="L671" s="25">
        <v>227.15</v>
      </c>
      <c r="M671" s="37"/>
      <c r="N671" s="27" t="s">
        <v>3891</v>
      </c>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c r="BA671" s="28"/>
      <c r="BB671" s="28"/>
      <c r="BC671" s="28"/>
      <c r="BD671" s="28"/>
      <c r="BE671" s="28"/>
      <c r="BF671" s="28"/>
      <c r="BG671" s="28"/>
      <c r="BH671" s="28"/>
      <c r="BI671" s="28"/>
      <c r="BJ671" s="28"/>
      <c r="BK671" s="28"/>
      <c r="BL671" s="28"/>
      <c r="BM671" s="28"/>
      <c r="BN671" s="28"/>
      <c r="BO671" s="28"/>
      <c r="BP671" s="28"/>
      <c r="BQ671" s="28"/>
      <c r="BR671" s="28"/>
      <c r="BS671" s="28"/>
      <c r="BT671" s="28"/>
      <c r="BU671" s="28"/>
      <c r="BV671" s="28"/>
      <c r="BW671" s="28"/>
      <c r="BX671" s="28"/>
      <c r="BY671" s="28"/>
      <c r="BZ671" s="28"/>
      <c r="CA671" s="28"/>
      <c r="CB671" s="28"/>
      <c r="CC671" s="28"/>
      <c r="CD671" s="28"/>
      <c r="CE671" s="28"/>
      <c r="CF671" s="28"/>
      <c r="CG671" s="28"/>
      <c r="CH671" s="28"/>
      <c r="CI671" s="28"/>
      <c r="CJ671" s="28"/>
      <c r="CK671" s="28"/>
      <c r="CL671" s="28"/>
      <c r="CM671" s="28"/>
      <c r="CN671" s="28"/>
      <c r="CO671" s="28"/>
      <c r="CP671" s="28"/>
      <c r="CQ671" s="28"/>
      <c r="CR671" s="28"/>
      <c r="CS671" s="28"/>
      <c r="CT671" s="28"/>
      <c r="CU671" s="28"/>
      <c r="CV671" s="28"/>
      <c r="CW671" s="28"/>
      <c r="CX671" s="28"/>
      <c r="CY671" s="28"/>
      <c r="CZ671" s="28"/>
      <c r="DA671" s="28"/>
      <c r="DB671" s="28"/>
      <c r="DC671" s="28"/>
      <c r="DD671" s="28"/>
      <c r="DE671" s="28"/>
      <c r="DF671" s="28"/>
      <c r="DG671" s="28"/>
      <c r="DH671" s="28"/>
      <c r="DI671" s="28"/>
      <c r="DJ671" s="28"/>
      <c r="DK671" s="28"/>
      <c r="DL671" s="28"/>
      <c r="DM671" s="28"/>
      <c r="DN671" s="28"/>
      <c r="DO671" s="28"/>
      <c r="DP671" s="28"/>
      <c r="DQ671" s="28"/>
      <c r="DR671" s="28"/>
      <c r="DS671" s="28"/>
      <c r="DT671" s="28"/>
      <c r="DU671" s="28"/>
      <c r="DV671" s="28"/>
      <c r="DW671" s="28"/>
      <c r="DX671" s="28"/>
      <c r="DY671" s="28"/>
      <c r="DZ671" s="28"/>
      <c r="EA671" s="28"/>
      <c r="EB671" s="28"/>
      <c r="EC671" s="28"/>
      <c r="ED671" s="28"/>
      <c r="EE671" s="28"/>
      <c r="EF671" s="28"/>
      <c r="EG671" s="28"/>
      <c r="EH671" s="28"/>
      <c r="EI671" s="28"/>
      <c r="EJ671" s="28"/>
      <c r="EK671" s="28"/>
      <c r="EL671" s="28"/>
      <c r="EM671" s="28"/>
      <c r="EN671" s="28"/>
      <c r="EO671" s="28"/>
      <c r="EP671" s="28"/>
      <c r="EQ671" s="28"/>
      <c r="ER671" s="28"/>
      <c r="ES671" s="28"/>
      <c r="ET671" s="28"/>
      <c r="EU671" s="28"/>
      <c r="EV671" s="28"/>
      <c r="EW671" s="28"/>
      <c r="EX671" s="28"/>
      <c r="EY671" s="28"/>
      <c r="EZ671" s="28"/>
      <c r="FA671" s="28"/>
      <c r="FB671" s="28"/>
      <c r="FC671" s="28"/>
      <c r="FD671" s="28"/>
      <c r="FE671" s="28"/>
      <c r="FF671" s="28"/>
      <c r="FG671" s="28"/>
      <c r="FH671" s="28"/>
      <c r="FI671" s="28"/>
      <c r="FJ671" s="28"/>
      <c r="FK671" s="28"/>
      <c r="FL671" s="28"/>
      <c r="FM671" s="28"/>
      <c r="FN671" s="28"/>
      <c r="FO671" s="28"/>
      <c r="FP671" s="28"/>
      <c r="FQ671" s="28"/>
      <c r="FR671" s="28"/>
      <c r="FS671" s="28"/>
      <c r="FT671" s="28"/>
      <c r="FU671" s="28"/>
      <c r="FV671" s="28"/>
      <c r="FW671" s="28"/>
      <c r="FX671" s="28"/>
      <c r="FY671" s="28"/>
      <c r="FZ671" s="28"/>
      <c r="GA671" s="28"/>
      <c r="GB671" s="28"/>
      <c r="GC671" s="28"/>
      <c r="GD671" s="28"/>
      <c r="GE671" s="28"/>
      <c r="GF671" s="28"/>
      <c r="GG671" s="28"/>
      <c r="GH671" s="28"/>
      <c r="GI671" s="28"/>
      <c r="GJ671" s="28"/>
      <c r="GK671" s="28"/>
      <c r="GL671" s="28"/>
      <c r="GM671" s="28"/>
      <c r="GN671" s="28"/>
      <c r="GO671" s="28"/>
      <c r="GP671" s="28"/>
      <c r="GQ671" s="28"/>
      <c r="GR671" s="28"/>
      <c r="GS671" s="28"/>
      <c r="GT671" s="28"/>
      <c r="GU671" s="28"/>
      <c r="GV671" s="28"/>
      <c r="GW671" s="28"/>
      <c r="GX671" s="28"/>
      <c r="GY671" s="28"/>
      <c r="GZ671" s="28"/>
      <c r="HA671" s="28"/>
      <c r="HB671" s="28"/>
      <c r="HC671" s="28"/>
      <c r="HD671" s="28"/>
      <c r="HE671" s="28"/>
      <c r="HF671" s="28"/>
      <c r="HG671" s="28"/>
      <c r="HH671" s="28"/>
      <c r="HI671" s="28"/>
      <c r="HJ671" s="28"/>
      <c r="HK671" s="28"/>
      <c r="HL671" s="28"/>
      <c r="HM671" s="28"/>
      <c r="HN671" s="28"/>
      <c r="HO671" s="28"/>
      <c r="HP671" s="28"/>
      <c r="HQ671" s="28"/>
      <c r="HR671" s="28"/>
      <c r="HS671" s="28"/>
      <c r="HT671" s="28"/>
      <c r="HU671" s="28"/>
      <c r="HV671" s="28"/>
      <c r="HW671" s="28"/>
      <c r="HX671" s="28"/>
      <c r="HY671" s="28"/>
      <c r="HZ671" s="28"/>
      <c r="IA671" s="28"/>
      <c r="IB671" s="28"/>
      <c r="IC671" s="28"/>
      <c r="ID671" s="28"/>
      <c r="IE671" s="28"/>
      <c r="IF671" s="28"/>
      <c r="IG671" s="28"/>
      <c r="IH671" s="28"/>
      <c r="II671" s="28"/>
      <c r="IJ671" s="28"/>
      <c r="IK671" s="28"/>
      <c r="IL671" s="28"/>
      <c r="IM671" s="28"/>
    </row>
    <row r="672" spans="1:247" ht="51">
      <c r="A672" s="17" t="s">
        <v>494</v>
      </c>
      <c r="B672" s="18" t="s">
        <v>3892</v>
      </c>
      <c r="C672" s="19" t="s">
        <v>531</v>
      </c>
      <c r="D672" s="20" t="s">
        <v>540</v>
      </c>
      <c r="E672" s="21" t="s">
        <v>541</v>
      </c>
      <c r="F672" s="17" t="s">
        <v>368</v>
      </c>
      <c r="G672" s="17" t="s">
        <v>534</v>
      </c>
      <c r="H672" s="21" t="s">
        <v>867</v>
      </c>
      <c r="I672" s="17" t="s">
        <v>781</v>
      </c>
      <c r="J672" s="21" t="s">
        <v>535</v>
      </c>
      <c r="K672" s="24"/>
      <c r="L672" s="25">
        <v>5000</v>
      </c>
      <c r="M672" s="37"/>
      <c r="N672" s="27" t="s">
        <v>3893</v>
      </c>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28"/>
      <c r="AY672" s="28"/>
      <c r="AZ672" s="28"/>
      <c r="BA672" s="28"/>
      <c r="BB672" s="28"/>
      <c r="BC672" s="28"/>
      <c r="BD672" s="28"/>
      <c r="BE672" s="28"/>
      <c r="BF672" s="28"/>
      <c r="BG672" s="28"/>
      <c r="BH672" s="28"/>
      <c r="BI672" s="28"/>
      <c r="BJ672" s="28"/>
      <c r="BK672" s="28"/>
      <c r="BL672" s="28"/>
      <c r="BM672" s="28"/>
      <c r="BN672" s="28"/>
      <c r="BO672" s="28"/>
      <c r="BP672" s="28"/>
      <c r="BQ672" s="28"/>
      <c r="BR672" s="28"/>
      <c r="BS672" s="28"/>
      <c r="BT672" s="28"/>
      <c r="BU672" s="28"/>
      <c r="BV672" s="28"/>
      <c r="BW672" s="28"/>
      <c r="BX672" s="28"/>
      <c r="BY672" s="28"/>
      <c r="BZ672" s="28"/>
      <c r="CA672" s="28"/>
      <c r="CB672" s="28"/>
      <c r="CC672" s="28"/>
      <c r="CD672" s="28"/>
      <c r="CE672" s="28"/>
      <c r="CF672" s="28"/>
      <c r="CG672" s="28"/>
      <c r="CH672" s="28"/>
      <c r="CI672" s="28"/>
      <c r="CJ672" s="28"/>
      <c r="CK672" s="28"/>
      <c r="CL672" s="28"/>
      <c r="CM672" s="28"/>
      <c r="CN672" s="28"/>
      <c r="CO672" s="28"/>
      <c r="CP672" s="28"/>
      <c r="CQ672" s="28"/>
      <c r="CR672" s="28"/>
      <c r="CS672" s="28"/>
      <c r="CT672" s="28"/>
      <c r="CU672" s="28"/>
      <c r="CV672" s="28"/>
      <c r="CW672" s="28"/>
      <c r="CX672" s="28"/>
      <c r="CY672" s="28"/>
      <c r="CZ672" s="28"/>
      <c r="DA672" s="28"/>
      <c r="DB672" s="28"/>
      <c r="DC672" s="28"/>
      <c r="DD672" s="28"/>
      <c r="DE672" s="28"/>
      <c r="DF672" s="28"/>
      <c r="DG672" s="28"/>
      <c r="DH672" s="28"/>
      <c r="DI672" s="28"/>
      <c r="DJ672" s="28"/>
      <c r="DK672" s="28"/>
      <c r="DL672" s="28"/>
      <c r="DM672" s="28"/>
      <c r="DN672" s="28"/>
      <c r="DO672" s="28"/>
      <c r="DP672" s="28"/>
      <c r="DQ672" s="28"/>
      <c r="DR672" s="28"/>
      <c r="DS672" s="28"/>
      <c r="DT672" s="28"/>
      <c r="DU672" s="28"/>
      <c r="DV672" s="28"/>
      <c r="DW672" s="28"/>
      <c r="DX672" s="28"/>
      <c r="DY672" s="28"/>
      <c r="DZ672" s="28"/>
      <c r="EA672" s="28"/>
      <c r="EB672" s="28"/>
      <c r="EC672" s="28"/>
      <c r="ED672" s="28"/>
      <c r="EE672" s="28"/>
      <c r="EF672" s="28"/>
      <c r="EG672" s="28"/>
      <c r="EH672" s="28"/>
      <c r="EI672" s="28"/>
      <c r="EJ672" s="28"/>
      <c r="EK672" s="28"/>
      <c r="EL672" s="28"/>
      <c r="EM672" s="28"/>
      <c r="EN672" s="28"/>
      <c r="EO672" s="28"/>
      <c r="EP672" s="28"/>
      <c r="EQ672" s="28"/>
      <c r="ER672" s="28"/>
      <c r="ES672" s="28"/>
      <c r="ET672" s="28"/>
      <c r="EU672" s="28"/>
      <c r="EV672" s="28"/>
      <c r="EW672" s="28"/>
      <c r="EX672" s="28"/>
      <c r="EY672" s="28"/>
      <c r="EZ672" s="28"/>
      <c r="FA672" s="28"/>
      <c r="FB672" s="28"/>
      <c r="FC672" s="28"/>
      <c r="FD672" s="28"/>
      <c r="FE672" s="28"/>
      <c r="FF672" s="28"/>
      <c r="FG672" s="28"/>
      <c r="FH672" s="28"/>
      <c r="FI672" s="28"/>
      <c r="FJ672" s="28"/>
      <c r="FK672" s="28"/>
      <c r="FL672" s="28"/>
      <c r="FM672" s="28"/>
      <c r="FN672" s="28"/>
      <c r="FO672" s="28"/>
      <c r="FP672" s="28"/>
      <c r="FQ672" s="28"/>
      <c r="FR672" s="28"/>
      <c r="FS672" s="28"/>
      <c r="FT672" s="28"/>
      <c r="FU672" s="28"/>
      <c r="FV672" s="28"/>
      <c r="FW672" s="28"/>
      <c r="FX672" s="28"/>
      <c r="FY672" s="28"/>
      <c r="FZ672" s="28"/>
      <c r="GA672" s="28"/>
      <c r="GB672" s="28"/>
      <c r="GC672" s="28"/>
      <c r="GD672" s="28"/>
      <c r="GE672" s="28"/>
      <c r="GF672" s="28"/>
      <c r="GG672" s="28"/>
      <c r="GH672" s="28"/>
      <c r="GI672" s="28"/>
      <c r="GJ672" s="28"/>
      <c r="GK672" s="28"/>
      <c r="GL672" s="28"/>
      <c r="GM672" s="28"/>
      <c r="GN672" s="28"/>
      <c r="GO672" s="28"/>
      <c r="GP672" s="28"/>
      <c r="GQ672" s="28"/>
      <c r="GR672" s="28"/>
      <c r="GS672" s="28"/>
      <c r="GT672" s="28"/>
      <c r="GU672" s="28"/>
      <c r="GV672" s="28"/>
      <c r="GW672" s="28"/>
      <c r="GX672" s="28"/>
      <c r="GY672" s="28"/>
      <c r="GZ672" s="28"/>
      <c r="HA672" s="28"/>
      <c r="HB672" s="28"/>
      <c r="HC672" s="28"/>
      <c r="HD672" s="28"/>
      <c r="HE672" s="28"/>
      <c r="HF672" s="28"/>
      <c r="HG672" s="28"/>
      <c r="HH672" s="28"/>
      <c r="HI672" s="28"/>
      <c r="HJ672" s="28"/>
      <c r="HK672" s="28"/>
      <c r="HL672" s="28"/>
      <c r="HM672" s="28"/>
      <c r="HN672" s="28"/>
      <c r="HO672" s="28"/>
      <c r="HP672" s="28"/>
      <c r="HQ672" s="28"/>
      <c r="HR672" s="28"/>
      <c r="HS672" s="28"/>
      <c r="HT672" s="28"/>
      <c r="HU672" s="28"/>
      <c r="HV672" s="28"/>
      <c r="HW672" s="28"/>
      <c r="HX672" s="28"/>
      <c r="HY672" s="28"/>
      <c r="HZ672" s="28"/>
      <c r="IA672" s="28"/>
      <c r="IB672" s="28"/>
      <c r="IC672" s="28"/>
      <c r="ID672" s="28"/>
      <c r="IE672" s="28"/>
      <c r="IF672" s="28"/>
      <c r="IG672" s="28"/>
      <c r="IH672" s="28"/>
      <c r="II672" s="28"/>
      <c r="IJ672" s="28"/>
      <c r="IK672" s="28"/>
      <c r="IL672" s="28"/>
      <c r="IM672" s="28"/>
    </row>
    <row r="673" spans="1:247" ht="25.5">
      <c r="A673" s="17" t="s">
        <v>495</v>
      </c>
      <c r="B673" s="18" t="s">
        <v>3894</v>
      </c>
      <c r="C673" s="19" t="s">
        <v>3895</v>
      </c>
      <c r="D673" s="20" t="s">
        <v>550</v>
      </c>
      <c r="E673" s="21" t="s">
        <v>551</v>
      </c>
      <c r="F673" s="17" t="s">
        <v>368</v>
      </c>
      <c r="G673" s="17" t="s">
        <v>552</v>
      </c>
      <c r="H673" s="21" t="s">
        <v>1712</v>
      </c>
      <c r="I673" s="17" t="s">
        <v>554</v>
      </c>
      <c r="J673" s="21" t="s">
        <v>3896</v>
      </c>
      <c r="K673" s="24"/>
      <c r="L673" s="25">
        <v>200</v>
      </c>
      <c r="M673" s="37"/>
      <c r="N673" s="27" t="s">
        <v>3897</v>
      </c>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28"/>
      <c r="AY673" s="28"/>
      <c r="AZ673" s="28"/>
      <c r="BA673" s="28"/>
      <c r="BB673" s="28"/>
      <c r="BC673" s="28"/>
      <c r="BD673" s="28"/>
      <c r="BE673" s="28"/>
      <c r="BF673" s="28"/>
      <c r="BG673" s="28"/>
      <c r="BH673" s="28"/>
      <c r="BI673" s="28"/>
      <c r="BJ673" s="28"/>
      <c r="BK673" s="28"/>
      <c r="BL673" s="28"/>
      <c r="BM673" s="28"/>
      <c r="BN673" s="28"/>
      <c r="BO673" s="28"/>
      <c r="BP673" s="28"/>
      <c r="BQ673" s="28"/>
      <c r="BR673" s="28"/>
      <c r="BS673" s="28"/>
      <c r="BT673" s="28"/>
      <c r="BU673" s="28"/>
      <c r="BV673" s="28"/>
      <c r="BW673" s="28"/>
      <c r="BX673" s="28"/>
      <c r="BY673" s="28"/>
      <c r="BZ673" s="28"/>
      <c r="CA673" s="28"/>
      <c r="CB673" s="28"/>
      <c r="CC673" s="28"/>
      <c r="CD673" s="28"/>
      <c r="CE673" s="28"/>
      <c r="CF673" s="28"/>
      <c r="CG673" s="28"/>
      <c r="CH673" s="28"/>
      <c r="CI673" s="28"/>
      <c r="CJ673" s="28"/>
      <c r="CK673" s="28"/>
      <c r="CL673" s="28"/>
      <c r="CM673" s="28"/>
      <c r="CN673" s="28"/>
      <c r="CO673" s="28"/>
      <c r="CP673" s="28"/>
      <c r="CQ673" s="28"/>
      <c r="CR673" s="28"/>
      <c r="CS673" s="28"/>
      <c r="CT673" s="28"/>
      <c r="CU673" s="28"/>
      <c r="CV673" s="28"/>
      <c r="CW673" s="28"/>
      <c r="CX673" s="28"/>
      <c r="CY673" s="28"/>
      <c r="CZ673" s="28"/>
      <c r="DA673" s="28"/>
      <c r="DB673" s="28"/>
      <c r="DC673" s="28"/>
      <c r="DD673" s="28"/>
      <c r="DE673" s="28"/>
      <c r="DF673" s="28"/>
      <c r="DG673" s="28"/>
      <c r="DH673" s="28"/>
      <c r="DI673" s="28"/>
      <c r="DJ673" s="28"/>
      <c r="DK673" s="28"/>
      <c r="DL673" s="28"/>
      <c r="DM673" s="28"/>
      <c r="DN673" s="28"/>
      <c r="DO673" s="28"/>
      <c r="DP673" s="28"/>
      <c r="DQ673" s="28"/>
      <c r="DR673" s="28"/>
      <c r="DS673" s="28"/>
      <c r="DT673" s="28"/>
      <c r="DU673" s="28"/>
      <c r="DV673" s="28"/>
      <c r="DW673" s="28"/>
      <c r="DX673" s="28"/>
      <c r="DY673" s="28"/>
      <c r="DZ673" s="28"/>
      <c r="EA673" s="28"/>
      <c r="EB673" s="28"/>
      <c r="EC673" s="28"/>
      <c r="ED673" s="28"/>
      <c r="EE673" s="28"/>
      <c r="EF673" s="28"/>
      <c r="EG673" s="28"/>
      <c r="EH673" s="28"/>
      <c r="EI673" s="28"/>
      <c r="EJ673" s="28"/>
      <c r="EK673" s="28"/>
      <c r="EL673" s="28"/>
      <c r="EM673" s="28"/>
      <c r="EN673" s="28"/>
      <c r="EO673" s="28"/>
      <c r="EP673" s="28"/>
      <c r="EQ673" s="28"/>
      <c r="ER673" s="28"/>
      <c r="ES673" s="28"/>
      <c r="ET673" s="28"/>
      <c r="EU673" s="28"/>
      <c r="EV673" s="28"/>
      <c r="EW673" s="28"/>
      <c r="EX673" s="28"/>
      <c r="EY673" s="28"/>
      <c r="EZ673" s="28"/>
      <c r="FA673" s="28"/>
      <c r="FB673" s="28"/>
      <c r="FC673" s="28"/>
      <c r="FD673" s="28"/>
      <c r="FE673" s="28"/>
      <c r="FF673" s="28"/>
      <c r="FG673" s="28"/>
      <c r="FH673" s="28"/>
      <c r="FI673" s="28"/>
      <c r="FJ673" s="28"/>
      <c r="FK673" s="28"/>
      <c r="FL673" s="28"/>
      <c r="FM673" s="28"/>
      <c r="FN673" s="28"/>
      <c r="FO673" s="28"/>
      <c r="FP673" s="28"/>
      <c r="FQ673" s="28"/>
      <c r="FR673" s="28"/>
      <c r="FS673" s="28"/>
      <c r="FT673" s="28"/>
      <c r="FU673" s="28"/>
      <c r="FV673" s="28"/>
      <c r="FW673" s="28"/>
      <c r="FX673" s="28"/>
      <c r="FY673" s="28"/>
      <c r="FZ673" s="28"/>
      <c r="GA673" s="28"/>
      <c r="GB673" s="28"/>
      <c r="GC673" s="28"/>
      <c r="GD673" s="28"/>
      <c r="GE673" s="28"/>
      <c r="GF673" s="28"/>
      <c r="GG673" s="28"/>
      <c r="GH673" s="28"/>
      <c r="GI673" s="28"/>
      <c r="GJ673" s="28"/>
      <c r="GK673" s="28"/>
      <c r="GL673" s="28"/>
      <c r="GM673" s="28"/>
      <c r="GN673" s="28"/>
      <c r="GO673" s="28"/>
      <c r="GP673" s="28"/>
      <c r="GQ673" s="28"/>
      <c r="GR673" s="28"/>
      <c r="GS673" s="28"/>
      <c r="GT673" s="28"/>
      <c r="GU673" s="28"/>
      <c r="GV673" s="28"/>
      <c r="GW673" s="28"/>
      <c r="GX673" s="28"/>
      <c r="GY673" s="28"/>
      <c r="GZ673" s="28"/>
      <c r="HA673" s="28"/>
      <c r="HB673" s="28"/>
      <c r="HC673" s="28"/>
      <c r="HD673" s="28"/>
      <c r="HE673" s="28"/>
      <c r="HF673" s="28"/>
      <c r="HG673" s="28"/>
      <c r="HH673" s="28"/>
      <c r="HI673" s="28"/>
      <c r="HJ673" s="28"/>
      <c r="HK673" s="28"/>
      <c r="HL673" s="28"/>
      <c r="HM673" s="28"/>
      <c r="HN673" s="28"/>
      <c r="HO673" s="28"/>
      <c r="HP673" s="28"/>
      <c r="HQ673" s="28"/>
      <c r="HR673" s="28"/>
      <c r="HS673" s="28"/>
      <c r="HT673" s="28"/>
      <c r="HU673" s="28"/>
      <c r="HV673" s="28"/>
      <c r="HW673" s="28"/>
      <c r="HX673" s="28"/>
      <c r="HY673" s="28"/>
      <c r="HZ673" s="28"/>
      <c r="IA673" s="28"/>
      <c r="IB673" s="28"/>
      <c r="IC673" s="28"/>
      <c r="ID673" s="28"/>
      <c r="IE673" s="28"/>
      <c r="IF673" s="28"/>
      <c r="IG673" s="28"/>
      <c r="IH673" s="28"/>
      <c r="II673" s="28"/>
      <c r="IJ673" s="28"/>
      <c r="IK673" s="28"/>
      <c r="IL673" s="28"/>
      <c r="IM673" s="28"/>
    </row>
    <row r="674" spans="1:247" ht="25.5">
      <c r="A674" s="17" t="s">
        <v>496</v>
      </c>
      <c r="B674" s="18" t="s">
        <v>3894</v>
      </c>
      <c r="C674" s="19" t="s">
        <v>478</v>
      </c>
      <c r="D674" s="20" t="s">
        <v>3769</v>
      </c>
      <c r="E674" s="21" t="s">
        <v>3770</v>
      </c>
      <c r="F674" s="17" t="s">
        <v>369</v>
      </c>
      <c r="G674" s="17">
        <v>38200000</v>
      </c>
      <c r="H674" s="21" t="s">
        <v>3898</v>
      </c>
      <c r="I674" s="17" t="s">
        <v>3899</v>
      </c>
      <c r="J674" s="21" t="s">
        <v>3900</v>
      </c>
      <c r="K674" s="24"/>
      <c r="L674" s="25">
        <v>335</v>
      </c>
      <c r="M674" s="37" t="s">
        <v>3901</v>
      </c>
      <c r="N674" s="27"/>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28"/>
      <c r="AY674" s="28"/>
      <c r="AZ674" s="28"/>
      <c r="BA674" s="28"/>
      <c r="BB674" s="28"/>
      <c r="BC674" s="28"/>
      <c r="BD674" s="28"/>
      <c r="BE674" s="28"/>
      <c r="BF674" s="28"/>
      <c r="BG674" s="28"/>
      <c r="BH674" s="28"/>
      <c r="BI674" s="28"/>
      <c r="BJ674" s="28"/>
      <c r="BK674" s="28"/>
      <c r="BL674" s="28"/>
      <c r="BM674" s="28"/>
      <c r="BN674" s="28"/>
      <c r="BO674" s="28"/>
      <c r="BP674" s="28"/>
      <c r="BQ674" s="28"/>
      <c r="BR674" s="28"/>
      <c r="BS674" s="28"/>
      <c r="BT674" s="28"/>
      <c r="BU674" s="28"/>
      <c r="BV674" s="28"/>
      <c r="BW674" s="28"/>
      <c r="BX674" s="28"/>
      <c r="BY674" s="28"/>
      <c r="BZ674" s="28"/>
      <c r="CA674" s="28"/>
      <c r="CB674" s="28"/>
      <c r="CC674" s="28"/>
      <c r="CD674" s="28"/>
      <c r="CE674" s="28"/>
      <c r="CF674" s="28"/>
      <c r="CG674" s="28"/>
      <c r="CH674" s="28"/>
      <c r="CI674" s="28"/>
      <c r="CJ674" s="28"/>
      <c r="CK674" s="28"/>
      <c r="CL674" s="28"/>
      <c r="CM674" s="28"/>
      <c r="CN674" s="28"/>
      <c r="CO674" s="28"/>
      <c r="CP674" s="28"/>
      <c r="CQ674" s="28"/>
      <c r="CR674" s="28"/>
      <c r="CS674" s="28"/>
      <c r="CT674" s="28"/>
      <c r="CU674" s="28"/>
      <c r="CV674" s="28"/>
      <c r="CW674" s="28"/>
      <c r="CX674" s="28"/>
      <c r="CY674" s="28"/>
      <c r="CZ674" s="28"/>
      <c r="DA674" s="28"/>
      <c r="DB674" s="28"/>
      <c r="DC674" s="28"/>
      <c r="DD674" s="28"/>
      <c r="DE674" s="28"/>
      <c r="DF674" s="28"/>
      <c r="DG674" s="28"/>
      <c r="DH674" s="28"/>
      <c r="DI674" s="28"/>
      <c r="DJ674" s="28"/>
      <c r="DK674" s="28"/>
      <c r="DL674" s="28"/>
      <c r="DM674" s="28"/>
      <c r="DN674" s="28"/>
      <c r="DO674" s="28"/>
      <c r="DP674" s="28"/>
      <c r="DQ674" s="28"/>
      <c r="DR674" s="28"/>
      <c r="DS674" s="28"/>
      <c r="DT674" s="28"/>
      <c r="DU674" s="28"/>
      <c r="DV674" s="28"/>
      <c r="DW674" s="28"/>
      <c r="DX674" s="28"/>
      <c r="DY674" s="28"/>
      <c r="DZ674" s="28"/>
      <c r="EA674" s="28"/>
      <c r="EB674" s="28"/>
      <c r="EC674" s="28"/>
      <c r="ED674" s="28"/>
      <c r="EE674" s="28"/>
      <c r="EF674" s="28"/>
      <c r="EG674" s="28"/>
      <c r="EH674" s="28"/>
      <c r="EI674" s="28"/>
      <c r="EJ674" s="28"/>
      <c r="EK674" s="28"/>
      <c r="EL674" s="28"/>
      <c r="EM674" s="28"/>
      <c r="EN674" s="28"/>
      <c r="EO674" s="28"/>
      <c r="EP674" s="28"/>
      <c r="EQ674" s="28"/>
      <c r="ER674" s="28"/>
      <c r="ES674" s="28"/>
      <c r="ET674" s="28"/>
      <c r="EU674" s="28"/>
      <c r="EV674" s="28"/>
      <c r="EW674" s="28"/>
      <c r="EX674" s="28"/>
      <c r="EY674" s="28"/>
      <c r="EZ674" s="28"/>
      <c r="FA674" s="28"/>
      <c r="FB674" s="28"/>
      <c r="FC674" s="28"/>
      <c r="FD674" s="28"/>
      <c r="FE674" s="28"/>
      <c r="FF674" s="28"/>
      <c r="FG674" s="28"/>
      <c r="FH674" s="28"/>
      <c r="FI674" s="28"/>
      <c r="FJ674" s="28"/>
      <c r="FK674" s="28"/>
      <c r="FL674" s="28"/>
      <c r="FM674" s="28"/>
      <c r="FN674" s="28"/>
      <c r="FO674" s="28"/>
      <c r="FP674" s="28"/>
      <c r="FQ674" s="28"/>
      <c r="FR674" s="28"/>
      <c r="FS674" s="28"/>
      <c r="FT674" s="28"/>
      <c r="FU674" s="28"/>
      <c r="FV674" s="28"/>
      <c r="FW674" s="28"/>
      <c r="FX674" s="28"/>
      <c r="FY674" s="28"/>
      <c r="FZ674" s="28"/>
      <c r="GA674" s="28"/>
      <c r="GB674" s="28"/>
      <c r="GC674" s="28"/>
      <c r="GD674" s="28"/>
      <c r="GE674" s="28"/>
      <c r="GF674" s="28"/>
      <c r="GG674" s="28"/>
      <c r="GH674" s="28"/>
      <c r="GI674" s="28"/>
      <c r="GJ674" s="28"/>
      <c r="GK674" s="28"/>
      <c r="GL674" s="28"/>
      <c r="GM674" s="28"/>
      <c r="GN674" s="28"/>
      <c r="GO674" s="28"/>
      <c r="GP674" s="28"/>
      <c r="GQ674" s="28"/>
      <c r="GR674" s="28"/>
      <c r="GS674" s="28"/>
      <c r="GT674" s="28"/>
      <c r="GU674" s="28"/>
      <c r="GV674" s="28"/>
      <c r="GW674" s="28"/>
      <c r="GX674" s="28"/>
      <c r="GY674" s="28"/>
      <c r="GZ674" s="28"/>
      <c r="HA674" s="28"/>
      <c r="HB674" s="28"/>
      <c r="HC674" s="28"/>
      <c r="HD674" s="28"/>
      <c r="HE674" s="28"/>
      <c r="HF674" s="28"/>
      <c r="HG674" s="28"/>
      <c r="HH674" s="28"/>
      <c r="HI674" s="28"/>
      <c r="HJ674" s="28"/>
      <c r="HK674" s="28"/>
      <c r="HL674" s="28"/>
      <c r="HM674" s="28"/>
      <c r="HN674" s="28"/>
      <c r="HO674" s="28"/>
      <c r="HP674" s="28"/>
      <c r="HQ674" s="28"/>
      <c r="HR674" s="28"/>
      <c r="HS674" s="28"/>
      <c r="HT674" s="28"/>
      <c r="HU674" s="28"/>
      <c r="HV674" s="28"/>
      <c r="HW674" s="28"/>
      <c r="HX674" s="28"/>
      <c r="HY674" s="28"/>
      <c r="HZ674" s="28"/>
      <c r="IA674" s="28"/>
      <c r="IB674" s="28"/>
      <c r="IC674" s="28"/>
      <c r="ID674" s="28"/>
      <c r="IE674" s="28"/>
      <c r="IF674" s="28"/>
      <c r="IG674" s="28"/>
      <c r="IH674" s="28"/>
      <c r="II674" s="28"/>
      <c r="IJ674" s="28"/>
      <c r="IK674" s="28"/>
      <c r="IL674" s="28"/>
      <c r="IM674" s="28"/>
    </row>
    <row r="675" spans="1:247" ht="25.5">
      <c r="A675" s="17" t="s">
        <v>499</v>
      </c>
      <c r="B675" s="18" t="s">
        <v>3894</v>
      </c>
      <c r="C675" s="19" t="s">
        <v>3902</v>
      </c>
      <c r="D675" s="20" t="s">
        <v>974</v>
      </c>
      <c r="E675" s="21" t="s">
        <v>975</v>
      </c>
      <c r="F675" s="17" t="s">
        <v>369</v>
      </c>
      <c r="G675" s="17" t="s">
        <v>3677</v>
      </c>
      <c r="H675" s="21" t="s">
        <v>1378</v>
      </c>
      <c r="I675" s="17" t="s">
        <v>3903</v>
      </c>
      <c r="J675" s="21" t="s">
        <v>3904</v>
      </c>
      <c r="K675" s="24">
        <v>8000</v>
      </c>
      <c r="L675" s="25">
        <v>2040</v>
      </c>
      <c r="M675" s="37" t="s">
        <v>3905</v>
      </c>
      <c r="N675" s="27"/>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28"/>
      <c r="AY675" s="28"/>
      <c r="AZ675" s="28"/>
      <c r="BA675" s="28"/>
      <c r="BB675" s="28"/>
      <c r="BC675" s="28"/>
      <c r="BD675" s="28"/>
      <c r="BE675" s="28"/>
      <c r="BF675" s="28"/>
      <c r="BG675" s="28"/>
      <c r="BH675" s="28"/>
      <c r="BI675" s="28"/>
      <c r="BJ675" s="28"/>
      <c r="BK675" s="28"/>
      <c r="BL675" s="28"/>
      <c r="BM675" s="28"/>
      <c r="BN675" s="28"/>
      <c r="BO675" s="28"/>
      <c r="BP675" s="28"/>
      <c r="BQ675" s="28"/>
      <c r="BR675" s="28"/>
      <c r="BS675" s="28"/>
      <c r="BT675" s="28"/>
      <c r="BU675" s="28"/>
      <c r="BV675" s="28"/>
      <c r="BW675" s="28"/>
      <c r="BX675" s="28"/>
      <c r="BY675" s="28"/>
      <c r="BZ675" s="28"/>
      <c r="CA675" s="28"/>
      <c r="CB675" s="28"/>
      <c r="CC675" s="28"/>
      <c r="CD675" s="28"/>
      <c r="CE675" s="28"/>
      <c r="CF675" s="28"/>
      <c r="CG675" s="28"/>
      <c r="CH675" s="28"/>
      <c r="CI675" s="28"/>
      <c r="CJ675" s="28"/>
      <c r="CK675" s="28"/>
      <c r="CL675" s="28"/>
      <c r="CM675" s="28"/>
      <c r="CN675" s="28"/>
      <c r="CO675" s="28"/>
      <c r="CP675" s="28"/>
      <c r="CQ675" s="28"/>
      <c r="CR675" s="28"/>
      <c r="CS675" s="28"/>
      <c r="CT675" s="28"/>
      <c r="CU675" s="28"/>
      <c r="CV675" s="28"/>
      <c r="CW675" s="28"/>
      <c r="CX675" s="28"/>
      <c r="CY675" s="28"/>
      <c r="CZ675" s="28"/>
      <c r="DA675" s="28"/>
      <c r="DB675" s="28"/>
      <c r="DC675" s="28"/>
      <c r="DD675" s="28"/>
      <c r="DE675" s="28"/>
      <c r="DF675" s="28"/>
      <c r="DG675" s="28"/>
      <c r="DH675" s="28"/>
      <c r="DI675" s="28"/>
      <c r="DJ675" s="28"/>
      <c r="DK675" s="28"/>
      <c r="DL675" s="28"/>
      <c r="DM675" s="28"/>
      <c r="DN675" s="28"/>
      <c r="DO675" s="28"/>
      <c r="DP675" s="28"/>
      <c r="DQ675" s="28"/>
      <c r="DR675" s="28"/>
      <c r="DS675" s="28"/>
      <c r="DT675" s="28"/>
      <c r="DU675" s="28"/>
      <c r="DV675" s="28"/>
      <c r="DW675" s="28"/>
      <c r="DX675" s="28"/>
      <c r="DY675" s="28"/>
      <c r="DZ675" s="28"/>
      <c r="EA675" s="28"/>
      <c r="EB675" s="28"/>
      <c r="EC675" s="28"/>
      <c r="ED675" s="28"/>
      <c r="EE675" s="28"/>
      <c r="EF675" s="28"/>
      <c r="EG675" s="28"/>
      <c r="EH675" s="28"/>
      <c r="EI675" s="28"/>
      <c r="EJ675" s="28"/>
      <c r="EK675" s="28"/>
      <c r="EL675" s="28"/>
      <c r="EM675" s="28"/>
      <c r="EN675" s="28"/>
      <c r="EO675" s="28"/>
      <c r="EP675" s="28"/>
      <c r="EQ675" s="28"/>
      <c r="ER675" s="28"/>
      <c r="ES675" s="28"/>
      <c r="ET675" s="28"/>
      <c r="EU675" s="28"/>
      <c r="EV675" s="28"/>
      <c r="EW675" s="28"/>
      <c r="EX675" s="28"/>
      <c r="EY675" s="28"/>
      <c r="EZ675" s="28"/>
      <c r="FA675" s="28"/>
      <c r="FB675" s="28"/>
      <c r="FC675" s="28"/>
      <c r="FD675" s="28"/>
      <c r="FE675" s="28"/>
      <c r="FF675" s="28"/>
      <c r="FG675" s="28"/>
      <c r="FH675" s="28"/>
      <c r="FI675" s="28"/>
      <c r="FJ675" s="28"/>
      <c r="FK675" s="28"/>
      <c r="FL675" s="28"/>
      <c r="FM675" s="28"/>
      <c r="FN675" s="28"/>
      <c r="FO675" s="28"/>
      <c r="FP675" s="28"/>
      <c r="FQ675" s="28"/>
      <c r="FR675" s="28"/>
      <c r="FS675" s="28"/>
      <c r="FT675" s="28"/>
      <c r="FU675" s="28"/>
      <c r="FV675" s="28"/>
      <c r="FW675" s="28"/>
      <c r="FX675" s="28"/>
      <c r="FY675" s="28"/>
      <c r="FZ675" s="28"/>
      <c r="GA675" s="28"/>
      <c r="GB675" s="28"/>
      <c r="GC675" s="28"/>
      <c r="GD675" s="28"/>
      <c r="GE675" s="28"/>
      <c r="GF675" s="28"/>
      <c r="GG675" s="28"/>
      <c r="GH675" s="28"/>
      <c r="GI675" s="28"/>
      <c r="GJ675" s="28"/>
      <c r="GK675" s="28"/>
      <c r="GL675" s="28"/>
      <c r="GM675" s="28"/>
      <c r="GN675" s="28"/>
      <c r="GO675" s="28"/>
      <c r="GP675" s="28"/>
      <c r="GQ675" s="28"/>
      <c r="GR675" s="28"/>
      <c r="GS675" s="28"/>
      <c r="GT675" s="28"/>
      <c r="GU675" s="28"/>
      <c r="GV675" s="28"/>
      <c r="GW675" s="28"/>
      <c r="GX675" s="28"/>
      <c r="GY675" s="28"/>
      <c r="GZ675" s="28"/>
      <c r="HA675" s="28"/>
      <c r="HB675" s="28"/>
      <c r="HC675" s="28"/>
      <c r="HD675" s="28"/>
      <c r="HE675" s="28"/>
      <c r="HF675" s="28"/>
      <c r="HG675" s="28"/>
      <c r="HH675" s="28"/>
      <c r="HI675" s="28"/>
      <c r="HJ675" s="28"/>
      <c r="HK675" s="28"/>
      <c r="HL675" s="28"/>
      <c r="HM675" s="28"/>
      <c r="HN675" s="28"/>
      <c r="HO675" s="28"/>
      <c r="HP675" s="28"/>
      <c r="HQ675" s="28"/>
      <c r="HR675" s="28"/>
      <c r="HS675" s="28"/>
      <c r="HT675" s="28"/>
      <c r="HU675" s="28"/>
      <c r="HV675" s="28"/>
      <c r="HW675" s="28"/>
      <c r="HX675" s="28"/>
      <c r="HY675" s="28"/>
      <c r="HZ675" s="28"/>
      <c r="IA675" s="28"/>
      <c r="IB675" s="28"/>
      <c r="IC675" s="28"/>
      <c r="ID675" s="28"/>
      <c r="IE675" s="28"/>
      <c r="IF675" s="28"/>
      <c r="IG675" s="28"/>
      <c r="IH675" s="28"/>
      <c r="II675" s="28"/>
      <c r="IJ675" s="28"/>
      <c r="IK675" s="28"/>
      <c r="IL675" s="28"/>
      <c r="IM675" s="28"/>
    </row>
    <row r="676" spans="1:247" ht="25.5">
      <c r="A676" s="17" t="s">
        <v>3906</v>
      </c>
      <c r="B676" s="18" t="s">
        <v>3894</v>
      </c>
      <c r="C676" s="19" t="s">
        <v>3671</v>
      </c>
      <c r="D676" s="20" t="s">
        <v>974</v>
      </c>
      <c r="E676" s="21" t="s">
        <v>975</v>
      </c>
      <c r="F676" s="17" t="s">
        <v>369</v>
      </c>
      <c r="G676" s="17" t="s">
        <v>2510</v>
      </c>
      <c r="H676" s="21" t="s">
        <v>3804</v>
      </c>
      <c r="I676" s="17" t="s">
        <v>3907</v>
      </c>
      <c r="J676" s="21" t="s">
        <v>978</v>
      </c>
      <c r="K676" s="24">
        <v>1000000</v>
      </c>
      <c r="L676" s="25">
        <v>10400</v>
      </c>
      <c r="M676" s="37" t="s">
        <v>3908</v>
      </c>
      <c r="N676" s="27"/>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c r="CY676" s="28"/>
      <c r="CZ676" s="28"/>
      <c r="DA676" s="28"/>
      <c r="DB676" s="28"/>
      <c r="DC676" s="28"/>
      <c r="DD676" s="28"/>
      <c r="DE676" s="28"/>
      <c r="DF676" s="28"/>
      <c r="DG676" s="28"/>
      <c r="DH676" s="28"/>
      <c r="DI676" s="28"/>
      <c r="DJ676" s="28"/>
      <c r="DK676" s="28"/>
      <c r="DL676" s="28"/>
      <c r="DM676" s="28"/>
      <c r="DN676" s="28"/>
      <c r="DO676" s="28"/>
      <c r="DP676" s="28"/>
      <c r="DQ676" s="28"/>
      <c r="DR676" s="28"/>
      <c r="DS676" s="28"/>
      <c r="DT676" s="28"/>
      <c r="DU676" s="28"/>
      <c r="DV676" s="28"/>
      <c r="DW676" s="28"/>
      <c r="DX676" s="28"/>
      <c r="DY676" s="28"/>
      <c r="DZ676" s="28"/>
      <c r="EA676" s="28"/>
      <c r="EB676" s="28"/>
      <c r="EC676" s="28"/>
      <c r="ED676" s="28"/>
      <c r="EE676" s="28"/>
      <c r="EF676" s="28"/>
      <c r="EG676" s="28"/>
      <c r="EH676" s="28"/>
      <c r="EI676" s="28"/>
      <c r="EJ676" s="28"/>
      <c r="EK676" s="28"/>
      <c r="EL676" s="28"/>
      <c r="EM676" s="28"/>
      <c r="EN676" s="28"/>
      <c r="EO676" s="28"/>
      <c r="EP676" s="28"/>
      <c r="EQ676" s="28"/>
      <c r="ER676" s="28"/>
      <c r="ES676" s="28"/>
      <c r="ET676" s="28"/>
      <c r="EU676" s="28"/>
      <c r="EV676" s="28"/>
      <c r="EW676" s="28"/>
      <c r="EX676" s="28"/>
      <c r="EY676" s="28"/>
      <c r="EZ676" s="28"/>
      <c r="FA676" s="28"/>
      <c r="FB676" s="28"/>
      <c r="FC676" s="28"/>
      <c r="FD676" s="28"/>
      <c r="FE676" s="28"/>
      <c r="FF676" s="28"/>
      <c r="FG676" s="28"/>
      <c r="FH676" s="28"/>
      <c r="FI676" s="28"/>
      <c r="FJ676" s="28"/>
      <c r="FK676" s="28"/>
      <c r="FL676" s="28"/>
      <c r="FM676" s="28"/>
      <c r="FN676" s="28"/>
      <c r="FO676" s="28"/>
      <c r="FP676" s="28"/>
      <c r="FQ676" s="28"/>
      <c r="FR676" s="28"/>
      <c r="FS676" s="28"/>
      <c r="FT676" s="28"/>
      <c r="FU676" s="28"/>
      <c r="FV676" s="28"/>
      <c r="FW676" s="28"/>
      <c r="FX676" s="28"/>
      <c r="FY676" s="28"/>
      <c r="FZ676" s="28"/>
      <c r="GA676" s="28"/>
      <c r="GB676" s="28"/>
      <c r="GC676" s="28"/>
      <c r="GD676" s="28"/>
      <c r="GE676" s="28"/>
      <c r="GF676" s="28"/>
      <c r="GG676" s="28"/>
      <c r="GH676" s="28"/>
      <c r="GI676" s="28"/>
      <c r="GJ676" s="28"/>
      <c r="GK676" s="28"/>
      <c r="GL676" s="28"/>
      <c r="GM676" s="28"/>
      <c r="GN676" s="28"/>
      <c r="GO676" s="28"/>
      <c r="GP676" s="28"/>
      <c r="GQ676" s="28"/>
      <c r="GR676" s="28"/>
      <c r="GS676" s="28"/>
      <c r="GT676" s="28"/>
      <c r="GU676" s="28"/>
      <c r="GV676" s="28"/>
      <c r="GW676" s="28"/>
      <c r="GX676" s="28"/>
      <c r="GY676" s="28"/>
      <c r="GZ676" s="28"/>
      <c r="HA676" s="28"/>
      <c r="HB676" s="28"/>
      <c r="HC676" s="28"/>
      <c r="HD676" s="28"/>
      <c r="HE676" s="28"/>
      <c r="HF676" s="28"/>
      <c r="HG676" s="28"/>
      <c r="HH676" s="28"/>
      <c r="HI676" s="28"/>
      <c r="HJ676" s="28"/>
      <c r="HK676" s="28"/>
      <c r="HL676" s="28"/>
      <c r="HM676" s="28"/>
      <c r="HN676" s="28"/>
      <c r="HO676" s="28"/>
      <c r="HP676" s="28"/>
      <c r="HQ676" s="28"/>
      <c r="HR676" s="28"/>
      <c r="HS676" s="28"/>
      <c r="HT676" s="28"/>
      <c r="HU676" s="28"/>
      <c r="HV676" s="28"/>
      <c r="HW676" s="28"/>
      <c r="HX676" s="28"/>
      <c r="HY676" s="28"/>
      <c r="HZ676" s="28"/>
      <c r="IA676" s="28"/>
      <c r="IB676" s="28"/>
      <c r="IC676" s="28"/>
      <c r="ID676" s="28"/>
      <c r="IE676" s="28"/>
      <c r="IF676" s="28"/>
      <c r="IG676" s="28"/>
      <c r="IH676" s="28"/>
      <c r="II676" s="28"/>
      <c r="IJ676" s="28"/>
      <c r="IK676" s="28"/>
      <c r="IL676" s="28"/>
      <c r="IM676" s="28"/>
    </row>
    <row r="677" spans="1:247" ht="51">
      <c r="A677" s="17" t="s">
        <v>3909</v>
      </c>
      <c r="B677" s="18" t="s">
        <v>3894</v>
      </c>
      <c r="C677" s="19" t="s">
        <v>3910</v>
      </c>
      <c r="D677" s="20" t="s">
        <v>3008</v>
      </c>
      <c r="E677" s="21" t="s">
        <v>919</v>
      </c>
      <c r="F677" s="17" t="s">
        <v>369</v>
      </c>
      <c r="G677" s="17" t="s">
        <v>3681</v>
      </c>
      <c r="H677" s="21" t="s">
        <v>3682</v>
      </c>
      <c r="I677" s="17" t="s">
        <v>1523</v>
      </c>
      <c r="J677" s="21" t="s">
        <v>3911</v>
      </c>
      <c r="K677" s="24">
        <v>5000</v>
      </c>
      <c r="L677" s="25">
        <v>1000</v>
      </c>
      <c r="M677" s="37" t="s">
        <v>3912</v>
      </c>
      <c r="N677" s="27"/>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c r="BA677" s="28"/>
      <c r="BB677" s="28"/>
      <c r="BC677" s="28"/>
      <c r="BD677" s="28"/>
      <c r="BE677" s="28"/>
      <c r="BF677" s="28"/>
      <c r="BG677" s="28"/>
      <c r="BH677" s="28"/>
      <c r="BI677" s="28"/>
      <c r="BJ677" s="28"/>
      <c r="BK677" s="28"/>
      <c r="BL677" s="28"/>
      <c r="BM677" s="28"/>
      <c r="BN677" s="28"/>
      <c r="BO677" s="28"/>
      <c r="BP677" s="28"/>
      <c r="BQ677" s="28"/>
      <c r="BR677" s="28"/>
      <c r="BS677" s="28"/>
      <c r="BT677" s="28"/>
      <c r="BU677" s="28"/>
      <c r="BV677" s="28"/>
      <c r="BW677" s="28"/>
      <c r="BX677" s="28"/>
      <c r="BY677" s="28"/>
      <c r="BZ677" s="28"/>
      <c r="CA677" s="28"/>
      <c r="CB677" s="28"/>
      <c r="CC677" s="28"/>
      <c r="CD677" s="28"/>
      <c r="CE677" s="28"/>
      <c r="CF677" s="28"/>
      <c r="CG677" s="28"/>
      <c r="CH677" s="28"/>
      <c r="CI677" s="28"/>
      <c r="CJ677" s="28"/>
      <c r="CK677" s="28"/>
      <c r="CL677" s="28"/>
      <c r="CM677" s="28"/>
      <c r="CN677" s="28"/>
      <c r="CO677" s="28"/>
      <c r="CP677" s="28"/>
      <c r="CQ677" s="28"/>
      <c r="CR677" s="28"/>
      <c r="CS677" s="28"/>
      <c r="CT677" s="28"/>
      <c r="CU677" s="28"/>
      <c r="CV677" s="28"/>
      <c r="CW677" s="28"/>
      <c r="CX677" s="28"/>
      <c r="CY677" s="28"/>
      <c r="CZ677" s="28"/>
      <c r="DA677" s="28"/>
      <c r="DB677" s="28"/>
      <c r="DC677" s="28"/>
      <c r="DD677" s="28"/>
      <c r="DE677" s="28"/>
      <c r="DF677" s="28"/>
      <c r="DG677" s="28"/>
      <c r="DH677" s="28"/>
      <c r="DI677" s="28"/>
      <c r="DJ677" s="28"/>
      <c r="DK677" s="28"/>
      <c r="DL677" s="28"/>
      <c r="DM677" s="28"/>
      <c r="DN677" s="28"/>
      <c r="DO677" s="28"/>
      <c r="DP677" s="28"/>
      <c r="DQ677" s="28"/>
      <c r="DR677" s="28"/>
      <c r="DS677" s="28"/>
      <c r="DT677" s="28"/>
      <c r="DU677" s="28"/>
      <c r="DV677" s="28"/>
      <c r="DW677" s="28"/>
      <c r="DX677" s="28"/>
      <c r="DY677" s="28"/>
      <c r="DZ677" s="28"/>
      <c r="EA677" s="28"/>
      <c r="EB677" s="28"/>
      <c r="EC677" s="28"/>
      <c r="ED677" s="28"/>
      <c r="EE677" s="28"/>
      <c r="EF677" s="28"/>
      <c r="EG677" s="28"/>
      <c r="EH677" s="28"/>
      <c r="EI677" s="28"/>
      <c r="EJ677" s="28"/>
      <c r="EK677" s="28"/>
      <c r="EL677" s="28"/>
      <c r="EM677" s="28"/>
      <c r="EN677" s="28"/>
      <c r="EO677" s="28"/>
      <c r="EP677" s="28"/>
      <c r="EQ677" s="28"/>
      <c r="ER677" s="28"/>
      <c r="ES677" s="28"/>
      <c r="ET677" s="28"/>
      <c r="EU677" s="28"/>
      <c r="EV677" s="28"/>
      <c r="EW677" s="28"/>
      <c r="EX677" s="28"/>
      <c r="EY677" s="28"/>
      <c r="EZ677" s="28"/>
      <c r="FA677" s="28"/>
      <c r="FB677" s="28"/>
      <c r="FC677" s="28"/>
      <c r="FD677" s="28"/>
      <c r="FE677" s="28"/>
      <c r="FF677" s="28"/>
      <c r="FG677" s="28"/>
      <c r="FH677" s="28"/>
      <c r="FI677" s="28"/>
      <c r="FJ677" s="28"/>
      <c r="FK677" s="28"/>
      <c r="FL677" s="28"/>
      <c r="FM677" s="28"/>
      <c r="FN677" s="28"/>
      <c r="FO677" s="28"/>
      <c r="FP677" s="28"/>
      <c r="FQ677" s="28"/>
      <c r="FR677" s="28"/>
      <c r="FS677" s="28"/>
      <c r="FT677" s="28"/>
      <c r="FU677" s="28"/>
      <c r="FV677" s="28"/>
      <c r="FW677" s="28"/>
      <c r="FX677" s="28"/>
      <c r="FY677" s="28"/>
      <c r="FZ677" s="28"/>
      <c r="GA677" s="28"/>
      <c r="GB677" s="28"/>
      <c r="GC677" s="28"/>
      <c r="GD677" s="28"/>
      <c r="GE677" s="28"/>
      <c r="GF677" s="28"/>
      <c r="GG677" s="28"/>
      <c r="GH677" s="28"/>
      <c r="GI677" s="28"/>
      <c r="GJ677" s="28"/>
      <c r="GK677" s="28"/>
      <c r="GL677" s="28"/>
      <c r="GM677" s="28"/>
      <c r="GN677" s="28"/>
      <c r="GO677" s="28"/>
      <c r="GP677" s="28"/>
      <c r="GQ677" s="28"/>
      <c r="GR677" s="28"/>
      <c r="GS677" s="28"/>
      <c r="GT677" s="28"/>
      <c r="GU677" s="28"/>
      <c r="GV677" s="28"/>
      <c r="GW677" s="28"/>
      <c r="GX677" s="28"/>
      <c r="GY677" s="28"/>
      <c r="GZ677" s="28"/>
      <c r="HA677" s="28"/>
      <c r="HB677" s="28"/>
      <c r="HC677" s="28"/>
      <c r="HD677" s="28"/>
      <c r="HE677" s="28"/>
      <c r="HF677" s="28"/>
      <c r="HG677" s="28"/>
      <c r="HH677" s="28"/>
      <c r="HI677" s="28"/>
      <c r="HJ677" s="28"/>
      <c r="HK677" s="28"/>
      <c r="HL677" s="28"/>
      <c r="HM677" s="28"/>
      <c r="HN677" s="28"/>
      <c r="HO677" s="28"/>
      <c r="HP677" s="28"/>
      <c r="HQ677" s="28"/>
      <c r="HR677" s="28"/>
      <c r="HS677" s="28"/>
      <c r="HT677" s="28"/>
      <c r="HU677" s="28"/>
      <c r="HV677" s="28"/>
      <c r="HW677" s="28"/>
      <c r="HX677" s="28"/>
      <c r="HY677" s="28"/>
      <c r="HZ677" s="28"/>
      <c r="IA677" s="28"/>
      <c r="IB677" s="28"/>
      <c r="IC677" s="28"/>
      <c r="ID677" s="28"/>
      <c r="IE677" s="28"/>
      <c r="IF677" s="28"/>
      <c r="IG677" s="28"/>
      <c r="IH677" s="28"/>
      <c r="II677" s="28"/>
      <c r="IJ677" s="28"/>
      <c r="IK677" s="28"/>
      <c r="IL677" s="28"/>
      <c r="IM677" s="28"/>
    </row>
    <row r="678" spans="1:247" ht="25.5">
      <c r="A678" s="17" t="s">
        <v>3913</v>
      </c>
      <c r="B678" s="18" t="s">
        <v>3278</v>
      </c>
      <c r="C678" s="19" t="s">
        <v>3910</v>
      </c>
      <c r="D678" s="20" t="s">
        <v>2001</v>
      </c>
      <c r="E678" s="21" t="s">
        <v>2002</v>
      </c>
      <c r="F678" s="17" t="s">
        <v>388</v>
      </c>
      <c r="G678" s="17" t="s">
        <v>654</v>
      </c>
      <c r="H678" s="21" t="s">
        <v>1454</v>
      </c>
      <c r="I678" s="17" t="s">
        <v>668</v>
      </c>
      <c r="J678" s="21" t="s">
        <v>3914</v>
      </c>
      <c r="K678" s="24">
        <v>500</v>
      </c>
      <c r="L678" s="25">
        <v>6995</v>
      </c>
      <c r="M678" s="37" t="s">
        <v>3915</v>
      </c>
      <c r="N678" s="27"/>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8"/>
      <c r="BF678" s="28"/>
      <c r="BG678" s="28"/>
      <c r="BH678" s="28"/>
      <c r="BI678" s="28"/>
      <c r="BJ678" s="28"/>
      <c r="BK678" s="28"/>
      <c r="BL678" s="28"/>
      <c r="BM678" s="28"/>
      <c r="BN678" s="28"/>
      <c r="BO678" s="28"/>
      <c r="BP678" s="28"/>
      <c r="BQ678" s="28"/>
      <c r="BR678" s="28"/>
      <c r="BS678" s="28"/>
      <c r="BT678" s="28"/>
      <c r="BU678" s="28"/>
      <c r="BV678" s="28"/>
      <c r="BW678" s="28"/>
      <c r="BX678" s="28"/>
      <c r="BY678" s="28"/>
      <c r="BZ678" s="28"/>
      <c r="CA678" s="28"/>
      <c r="CB678" s="28"/>
      <c r="CC678" s="28"/>
      <c r="CD678" s="28"/>
      <c r="CE678" s="28"/>
      <c r="CF678" s="28"/>
      <c r="CG678" s="28"/>
      <c r="CH678" s="28"/>
      <c r="CI678" s="28"/>
      <c r="CJ678" s="28"/>
      <c r="CK678" s="28"/>
      <c r="CL678" s="28"/>
      <c r="CM678" s="28"/>
      <c r="CN678" s="28"/>
      <c r="CO678" s="28"/>
      <c r="CP678" s="28"/>
      <c r="CQ678" s="28"/>
      <c r="CR678" s="28"/>
      <c r="CS678" s="28"/>
      <c r="CT678" s="28"/>
      <c r="CU678" s="28"/>
      <c r="CV678" s="28"/>
      <c r="CW678" s="28"/>
      <c r="CX678" s="28"/>
      <c r="CY678" s="28"/>
      <c r="CZ678" s="28"/>
      <c r="DA678" s="28"/>
      <c r="DB678" s="28"/>
      <c r="DC678" s="28"/>
      <c r="DD678" s="28"/>
      <c r="DE678" s="28"/>
      <c r="DF678" s="28"/>
      <c r="DG678" s="28"/>
      <c r="DH678" s="28"/>
      <c r="DI678" s="28"/>
      <c r="DJ678" s="28"/>
      <c r="DK678" s="28"/>
      <c r="DL678" s="28"/>
      <c r="DM678" s="28"/>
      <c r="DN678" s="28"/>
      <c r="DO678" s="28"/>
      <c r="DP678" s="28"/>
      <c r="DQ678" s="28"/>
      <c r="DR678" s="28"/>
      <c r="DS678" s="28"/>
      <c r="DT678" s="28"/>
      <c r="DU678" s="28"/>
      <c r="DV678" s="28"/>
      <c r="DW678" s="28"/>
      <c r="DX678" s="28"/>
      <c r="DY678" s="28"/>
      <c r="DZ678" s="28"/>
      <c r="EA678" s="28"/>
      <c r="EB678" s="28"/>
      <c r="EC678" s="28"/>
      <c r="ED678" s="28"/>
      <c r="EE678" s="28"/>
      <c r="EF678" s="28"/>
      <c r="EG678" s="28"/>
      <c r="EH678" s="28"/>
      <c r="EI678" s="28"/>
      <c r="EJ678" s="28"/>
      <c r="EK678" s="28"/>
      <c r="EL678" s="28"/>
      <c r="EM678" s="28"/>
      <c r="EN678" s="28"/>
      <c r="EO678" s="28"/>
      <c r="EP678" s="28"/>
      <c r="EQ678" s="28"/>
      <c r="ER678" s="28"/>
      <c r="ES678" s="28"/>
      <c r="ET678" s="28"/>
      <c r="EU678" s="28"/>
      <c r="EV678" s="28"/>
      <c r="EW678" s="28"/>
      <c r="EX678" s="28"/>
      <c r="EY678" s="28"/>
      <c r="EZ678" s="28"/>
      <c r="FA678" s="28"/>
      <c r="FB678" s="28"/>
      <c r="FC678" s="28"/>
      <c r="FD678" s="28"/>
      <c r="FE678" s="28"/>
      <c r="FF678" s="28"/>
      <c r="FG678" s="28"/>
      <c r="FH678" s="28"/>
      <c r="FI678" s="28"/>
      <c r="FJ678" s="28"/>
      <c r="FK678" s="28"/>
      <c r="FL678" s="28"/>
      <c r="FM678" s="28"/>
      <c r="FN678" s="28"/>
      <c r="FO678" s="28"/>
      <c r="FP678" s="28"/>
      <c r="FQ678" s="28"/>
      <c r="FR678" s="28"/>
      <c r="FS678" s="28"/>
      <c r="FT678" s="28"/>
      <c r="FU678" s="28"/>
      <c r="FV678" s="28"/>
      <c r="FW678" s="28"/>
      <c r="FX678" s="28"/>
      <c r="FY678" s="28"/>
      <c r="FZ678" s="28"/>
      <c r="GA678" s="28"/>
      <c r="GB678" s="28"/>
      <c r="GC678" s="28"/>
      <c r="GD678" s="28"/>
      <c r="GE678" s="28"/>
      <c r="GF678" s="28"/>
      <c r="GG678" s="28"/>
      <c r="GH678" s="28"/>
      <c r="GI678" s="28"/>
      <c r="GJ678" s="28"/>
      <c r="GK678" s="28"/>
      <c r="GL678" s="28"/>
      <c r="GM678" s="28"/>
      <c r="GN678" s="28"/>
      <c r="GO678" s="28"/>
      <c r="GP678" s="28"/>
      <c r="GQ678" s="28"/>
      <c r="GR678" s="28"/>
      <c r="GS678" s="28"/>
      <c r="GT678" s="28"/>
      <c r="GU678" s="28"/>
      <c r="GV678" s="28"/>
      <c r="GW678" s="28"/>
      <c r="GX678" s="28"/>
      <c r="GY678" s="28"/>
      <c r="GZ678" s="28"/>
      <c r="HA678" s="28"/>
      <c r="HB678" s="28"/>
      <c r="HC678" s="28"/>
      <c r="HD678" s="28"/>
      <c r="HE678" s="28"/>
      <c r="HF678" s="28"/>
      <c r="HG678" s="28"/>
      <c r="HH678" s="28"/>
      <c r="HI678" s="28"/>
      <c r="HJ678" s="28"/>
      <c r="HK678" s="28"/>
      <c r="HL678" s="28"/>
      <c r="HM678" s="28"/>
      <c r="HN678" s="28"/>
      <c r="HO678" s="28"/>
      <c r="HP678" s="28"/>
      <c r="HQ678" s="28"/>
      <c r="HR678" s="28"/>
      <c r="HS678" s="28"/>
      <c r="HT678" s="28"/>
      <c r="HU678" s="28"/>
      <c r="HV678" s="28"/>
      <c r="HW678" s="28"/>
      <c r="HX678" s="28"/>
      <c r="HY678" s="28"/>
      <c r="HZ678" s="28"/>
      <c r="IA678" s="28"/>
      <c r="IB678" s="28"/>
      <c r="IC678" s="28"/>
      <c r="ID678" s="28"/>
      <c r="IE678" s="28"/>
      <c r="IF678" s="28"/>
      <c r="IG678" s="28"/>
      <c r="IH678" s="28"/>
      <c r="II678" s="28"/>
      <c r="IJ678" s="28"/>
      <c r="IK678" s="28"/>
      <c r="IL678" s="28"/>
      <c r="IM678" s="28"/>
    </row>
    <row r="679" spans="1:247" ht="25.5">
      <c r="A679" s="17" t="s">
        <v>3916</v>
      </c>
      <c r="B679" s="18" t="s">
        <v>3278</v>
      </c>
      <c r="C679" s="19" t="s">
        <v>396</v>
      </c>
      <c r="D679" s="20" t="s">
        <v>3917</v>
      </c>
      <c r="E679" s="21" t="s">
        <v>3918</v>
      </c>
      <c r="F679" s="17" t="s">
        <v>369</v>
      </c>
      <c r="G679" s="17">
        <v>31200000</v>
      </c>
      <c r="H679" s="21" t="s">
        <v>614</v>
      </c>
      <c r="I679" s="17" t="s">
        <v>3919</v>
      </c>
      <c r="J679" s="21" t="s">
        <v>3920</v>
      </c>
      <c r="K679" s="24" t="s">
        <v>3921</v>
      </c>
      <c r="L679" s="25">
        <v>1805</v>
      </c>
      <c r="M679" s="37" t="s">
        <v>3922</v>
      </c>
      <c r="N679" s="27"/>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28"/>
      <c r="BF679" s="28"/>
      <c r="BG679" s="28"/>
      <c r="BH679" s="28"/>
      <c r="BI679" s="28"/>
      <c r="BJ679" s="28"/>
      <c r="BK679" s="28"/>
      <c r="BL679" s="28"/>
      <c r="BM679" s="28"/>
      <c r="BN679" s="28"/>
      <c r="BO679" s="28"/>
      <c r="BP679" s="28"/>
      <c r="BQ679" s="28"/>
      <c r="BR679" s="28"/>
      <c r="BS679" s="28"/>
      <c r="BT679" s="28"/>
      <c r="BU679" s="28"/>
      <c r="BV679" s="28"/>
      <c r="BW679" s="28"/>
      <c r="BX679" s="28"/>
      <c r="BY679" s="28"/>
      <c r="BZ679" s="28"/>
      <c r="CA679" s="28"/>
      <c r="CB679" s="28"/>
      <c r="CC679" s="28"/>
      <c r="CD679" s="28"/>
      <c r="CE679" s="28"/>
      <c r="CF679" s="28"/>
      <c r="CG679" s="28"/>
      <c r="CH679" s="28"/>
      <c r="CI679" s="28"/>
      <c r="CJ679" s="28"/>
      <c r="CK679" s="28"/>
      <c r="CL679" s="28"/>
      <c r="CM679" s="28"/>
      <c r="CN679" s="28"/>
      <c r="CO679" s="28"/>
      <c r="CP679" s="28"/>
      <c r="CQ679" s="28"/>
      <c r="CR679" s="28"/>
      <c r="CS679" s="28"/>
      <c r="CT679" s="28"/>
      <c r="CU679" s="28"/>
      <c r="CV679" s="28"/>
      <c r="CW679" s="28"/>
      <c r="CX679" s="28"/>
      <c r="CY679" s="28"/>
      <c r="CZ679" s="28"/>
      <c r="DA679" s="28"/>
      <c r="DB679" s="28"/>
      <c r="DC679" s="28"/>
      <c r="DD679" s="28"/>
      <c r="DE679" s="28"/>
      <c r="DF679" s="28"/>
      <c r="DG679" s="28"/>
      <c r="DH679" s="28"/>
      <c r="DI679" s="28"/>
      <c r="DJ679" s="28"/>
      <c r="DK679" s="28"/>
      <c r="DL679" s="28"/>
      <c r="DM679" s="28"/>
      <c r="DN679" s="28"/>
      <c r="DO679" s="28"/>
      <c r="DP679" s="28"/>
      <c r="DQ679" s="28"/>
      <c r="DR679" s="28"/>
      <c r="DS679" s="28"/>
      <c r="DT679" s="28"/>
      <c r="DU679" s="28"/>
      <c r="DV679" s="28"/>
      <c r="DW679" s="28"/>
      <c r="DX679" s="28"/>
      <c r="DY679" s="28"/>
      <c r="DZ679" s="28"/>
      <c r="EA679" s="28"/>
      <c r="EB679" s="28"/>
      <c r="EC679" s="28"/>
      <c r="ED679" s="28"/>
      <c r="EE679" s="28"/>
      <c r="EF679" s="28"/>
      <c r="EG679" s="28"/>
      <c r="EH679" s="28"/>
      <c r="EI679" s="28"/>
      <c r="EJ679" s="28"/>
      <c r="EK679" s="28"/>
      <c r="EL679" s="28"/>
      <c r="EM679" s="28"/>
      <c r="EN679" s="28"/>
      <c r="EO679" s="28"/>
      <c r="EP679" s="28"/>
      <c r="EQ679" s="28"/>
      <c r="ER679" s="28"/>
      <c r="ES679" s="28"/>
      <c r="ET679" s="28"/>
      <c r="EU679" s="28"/>
      <c r="EV679" s="28"/>
      <c r="EW679" s="28"/>
      <c r="EX679" s="28"/>
      <c r="EY679" s="28"/>
      <c r="EZ679" s="28"/>
      <c r="FA679" s="28"/>
      <c r="FB679" s="28"/>
      <c r="FC679" s="28"/>
      <c r="FD679" s="28"/>
      <c r="FE679" s="28"/>
      <c r="FF679" s="28"/>
      <c r="FG679" s="28"/>
      <c r="FH679" s="28"/>
      <c r="FI679" s="28"/>
      <c r="FJ679" s="28"/>
      <c r="FK679" s="28"/>
      <c r="FL679" s="28"/>
      <c r="FM679" s="28"/>
      <c r="FN679" s="28"/>
      <c r="FO679" s="28"/>
      <c r="FP679" s="28"/>
      <c r="FQ679" s="28"/>
      <c r="FR679" s="28"/>
      <c r="FS679" s="28"/>
      <c r="FT679" s="28"/>
      <c r="FU679" s="28"/>
      <c r="FV679" s="28"/>
      <c r="FW679" s="28"/>
      <c r="FX679" s="28"/>
      <c r="FY679" s="28"/>
      <c r="FZ679" s="28"/>
      <c r="GA679" s="28"/>
      <c r="GB679" s="28"/>
      <c r="GC679" s="28"/>
      <c r="GD679" s="28"/>
      <c r="GE679" s="28"/>
      <c r="GF679" s="28"/>
      <c r="GG679" s="28"/>
      <c r="GH679" s="28"/>
      <c r="GI679" s="28"/>
      <c r="GJ679" s="28"/>
      <c r="GK679" s="28"/>
      <c r="GL679" s="28"/>
      <c r="GM679" s="28"/>
      <c r="GN679" s="28"/>
      <c r="GO679" s="28"/>
      <c r="GP679" s="28"/>
      <c r="GQ679" s="28"/>
      <c r="GR679" s="28"/>
      <c r="GS679" s="28"/>
      <c r="GT679" s="28"/>
      <c r="GU679" s="28"/>
      <c r="GV679" s="28"/>
      <c r="GW679" s="28"/>
      <c r="GX679" s="28"/>
      <c r="GY679" s="28"/>
      <c r="GZ679" s="28"/>
      <c r="HA679" s="28"/>
      <c r="HB679" s="28"/>
      <c r="HC679" s="28"/>
      <c r="HD679" s="28"/>
      <c r="HE679" s="28"/>
      <c r="HF679" s="28"/>
      <c r="HG679" s="28"/>
      <c r="HH679" s="28"/>
      <c r="HI679" s="28"/>
      <c r="HJ679" s="28"/>
      <c r="HK679" s="28"/>
      <c r="HL679" s="28"/>
      <c r="HM679" s="28"/>
      <c r="HN679" s="28"/>
      <c r="HO679" s="28"/>
      <c r="HP679" s="28"/>
      <c r="HQ679" s="28"/>
      <c r="HR679" s="28"/>
      <c r="HS679" s="28"/>
      <c r="HT679" s="28"/>
      <c r="HU679" s="28"/>
      <c r="HV679" s="28"/>
      <c r="HW679" s="28"/>
      <c r="HX679" s="28"/>
      <c r="HY679" s="28"/>
      <c r="HZ679" s="28"/>
      <c r="IA679" s="28"/>
      <c r="IB679" s="28"/>
      <c r="IC679" s="28"/>
      <c r="ID679" s="28"/>
      <c r="IE679" s="28"/>
      <c r="IF679" s="28"/>
      <c r="IG679" s="28"/>
      <c r="IH679" s="28"/>
      <c r="II679" s="28"/>
      <c r="IJ679" s="28"/>
      <c r="IK679" s="28"/>
      <c r="IL679" s="28"/>
      <c r="IM679" s="28"/>
    </row>
    <row r="680" spans="1:247" ht="38.25">
      <c r="A680" s="17" t="s">
        <v>3923</v>
      </c>
      <c r="B680" s="18" t="s">
        <v>3924</v>
      </c>
      <c r="C680" s="19" t="s">
        <v>3902</v>
      </c>
      <c r="D680" s="20" t="s">
        <v>566</v>
      </c>
      <c r="E680" s="21" t="s">
        <v>567</v>
      </c>
      <c r="F680" s="17" t="s">
        <v>369</v>
      </c>
      <c r="G680" s="17" t="s">
        <v>1386</v>
      </c>
      <c r="H680" s="21" t="s">
        <v>1387</v>
      </c>
      <c r="I680" s="17" t="s">
        <v>597</v>
      </c>
      <c r="J680" s="21" t="s">
        <v>3925</v>
      </c>
      <c r="K680" s="24">
        <v>800</v>
      </c>
      <c r="L680" s="25">
        <v>2340</v>
      </c>
      <c r="M680" s="37" t="s">
        <v>3926</v>
      </c>
      <c r="N680" s="27"/>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28"/>
      <c r="BF680" s="28"/>
      <c r="BG680" s="28"/>
      <c r="BH680" s="28"/>
      <c r="BI680" s="28"/>
      <c r="BJ680" s="28"/>
      <c r="BK680" s="28"/>
      <c r="BL680" s="28"/>
      <c r="BM680" s="28"/>
      <c r="BN680" s="28"/>
      <c r="BO680" s="28"/>
      <c r="BP680" s="28"/>
      <c r="BQ680" s="28"/>
      <c r="BR680" s="28"/>
      <c r="BS680" s="28"/>
      <c r="BT680" s="28"/>
      <c r="BU680" s="28"/>
      <c r="BV680" s="28"/>
      <c r="BW680" s="28"/>
      <c r="BX680" s="28"/>
      <c r="BY680" s="28"/>
      <c r="BZ680" s="28"/>
      <c r="CA680" s="28"/>
      <c r="CB680" s="28"/>
      <c r="CC680" s="28"/>
      <c r="CD680" s="28"/>
      <c r="CE680" s="28"/>
      <c r="CF680" s="28"/>
      <c r="CG680" s="28"/>
      <c r="CH680" s="28"/>
      <c r="CI680" s="28"/>
      <c r="CJ680" s="28"/>
      <c r="CK680" s="28"/>
      <c r="CL680" s="28"/>
      <c r="CM680" s="28"/>
      <c r="CN680" s="28"/>
      <c r="CO680" s="28"/>
      <c r="CP680" s="28"/>
      <c r="CQ680" s="28"/>
      <c r="CR680" s="28"/>
      <c r="CS680" s="28"/>
      <c r="CT680" s="28"/>
      <c r="CU680" s="28"/>
      <c r="CV680" s="28"/>
      <c r="CW680" s="28"/>
      <c r="CX680" s="28"/>
      <c r="CY680" s="28"/>
      <c r="CZ680" s="28"/>
      <c r="DA680" s="28"/>
      <c r="DB680" s="28"/>
      <c r="DC680" s="28"/>
      <c r="DD680" s="28"/>
      <c r="DE680" s="28"/>
      <c r="DF680" s="28"/>
      <c r="DG680" s="28"/>
      <c r="DH680" s="28"/>
      <c r="DI680" s="28"/>
      <c r="DJ680" s="28"/>
      <c r="DK680" s="28"/>
      <c r="DL680" s="28"/>
      <c r="DM680" s="28"/>
      <c r="DN680" s="28"/>
      <c r="DO680" s="28"/>
      <c r="DP680" s="28"/>
      <c r="DQ680" s="28"/>
      <c r="DR680" s="28"/>
      <c r="DS680" s="28"/>
      <c r="DT680" s="28"/>
      <c r="DU680" s="28"/>
      <c r="DV680" s="28"/>
      <c r="DW680" s="28"/>
      <c r="DX680" s="28"/>
      <c r="DY680" s="28"/>
      <c r="DZ680" s="28"/>
      <c r="EA680" s="28"/>
      <c r="EB680" s="28"/>
      <c r="EC680" s="28"/>
      <c r="ED680" s="28"/>
      <c r="EE680" s="28"/>
      <c r="EF680" s="28"/>
      <c r="EG680" s="28"/>
      <c r="EH680" s="28"/>
      <c r="EI680" s="28"/>
      <c r="EJ680" s="28"/>
      <c r="EK680" s="28"/>
      <c r="EL680" s="28"/>
      <c r="EM680" s="28"/>
      <c r="EN680" s="28"/>
      <c r="EO680" s="28"/>
      <c r="EP680" s="28"/>
      <c r="EQ680" s="28"/>
      <c r="ER680" s="28"/>
      <c r="ES680" s="28"/>
      <c r="ET680" s="28"/>
      <c r="EU680" s="28"/>
      <c r="EV680" s="28"/>
      <c r="EW680" s="28"/>
      <c r="EX680" s="28"/>
      <c r="EY680" s="28"/>
      <c r="EZ680" s="28"/>
      <c r="FA680" s="28"/>
      <c r="FB680" s="28"/>
      <c r="FC680" s="28"/>
      <c r="FD680" s="28"/>
      <c r="FE680" s="28"/>
      <c r="FF680" s="28"/>
      <c r="FG680" s="28"/>
      <c r="FH680" s="28"/>
      <c r="FI680" s="28"/>
      <c r="FJ680" s="28"/>
      <c r="FK680" s="28"/>
      <c r="FL680" s="28"/>
      <c r="FM680" s="28"/>
      <c r="FN680" s="28"/>
      <c r="FO680" s="28"/>
      <c r="FP680" s="28"/>
      <c r="FQ680" s="28"/>
      <c r="FR680" s="28"/>
      <c r="FS680" s="28"/>
      <c r="FT680" s="28"/>
      <c r="FU680" s="28"/>
      <c r="FV680" s="28"/>
      <c r="FW680" s="28"/>
      <c r="FX680" s="28"/>
      <c r="FY680" s="28"/>
      <c r="FZ680" s="28"/>
      <c r="GA680" s="28"/>
      <c r="GB680" s="28"/>
      <c r="GC680" s="28"/>
      <c r="GD680" s="28"/>
      <c r="GE680" s="28"/>
      <c r="GF680" s="28"/>
      <c r="GG680" s="28"/>
      <c r="GH680" s="28"/>
      <c r="GI680" s="28"/>
      <c r="GJ680" s="28"/>
      <c r="GK680" s="28"/>
      <c r="GL680" s="28"/>
      <c r="GM680" s="28"/>
      <c r="GN680" s="28"/>
      <c r="GO680" s="28"/>
      <c r="GP680" s="28"/>
      <c r="GQ680" s="28"/>
      <c r="GR680" s="28"/>
      <c r="GS680" s="28"/>
      <c r="GT680" s="28"/>
      <c r="GU680" s="28"/>
      <c r="GV680" s="28"/>
      <c r="GW680" s="28"/>
      <c r="GX680" s="28"/>
      <c r="GY680" s="28"/>
      <c r="GZ680" s="28"/>
      <c r="HA680" s="28"/>
      <c r="HB680" s="28"/>
      <c r="HC680" s="28"/>
      <c r="HD680" s="28"/>
      <c r="HE680" s="28"/>
      <c r="HF680" s="28"/>
      <c r="HG680" s="28"/>
      <c r="HH680" s="28"/>
      <c r="HI680" s="28"/>
      <c r="HJ680" s="28"/>
      <c r="HK680" s="28"/>
      <c r="HL680" s="28"/>
      <c r="HM680" s="28"/>
      <c r="HN680" s="28"/>
      <c r="HO680" s="28"/>
      <c r="HP680" s="28"/>
      <c r="HQ680" s="28"/>
      <c r="HR680" s="28"/>
      <c r="HS680" s="28"/>
      <c r="HT680" s="28"/>
      <c r="HU680" s="28"/>
      <c r="HV680" s="28"/>
      <c r="HW680" s="28"/>
      <c r="HX680" s="28"/>
      <c r="HY680" s="28"/>
      <c r="HZ680" s="28"/>
      <c r="IA680" s="28"/>
      <c r="IB680" s="28"/>
      <c r="IC680" s="28"/>
      <c r="ID680" s="28"/>
      <c r="IE680" s="28"/>
      <c r="IF680" s="28"/>
      <c r="IG680" s="28"/>
      <c r="IH680" s="28"/>
      <c r="II680" s="28"/>
      <c r="IJ680" s="28"/>
      <c r="IK680" s="28"/>
      <c r="IL680" s="28"/>
      <c r="IM680" s="28"/>
    </row>
    <row r="681" spans="1:247" ht="25.5">
      <c r="A681" s="17" t="s">
        <v>3927</v>
      </c>
      <c r="B681" s="18" t="s">
        <v>3924</v>
      </c>
      <c r="C681" s="19" t="s">
        <v>423</v>
      </c>
      <c r="D681" s="20" t="s">
        <v>424</v>
      </c>
      <c r="E681" s="21" t="s">
        <v>425</v>
      </c>
      <c r="F681" s="17" t="s">
        <v>388</v>
      </c>
      <c r="G681" s="17" t="s">
        <v>3283</v>
      </c>
      <c r="H681" s="21" t="s">
        <v>3284</v>
      </c>
      <c r="I681" s="17" t="s">
        <v>3928</v>
      </c>
      <c r="J681" s="21" t="s">
        <v>3929</v>
      </c>
      <c r="K681" s="24"/>
      <c r="L681" s="25">
        <v>61190</v>
      </c>
      <c r="M681" s="37" t="s">
        <v>3930</v>
      </c>
      <c r="N681" s="27"/>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c r="BB681" s="28"/>
      <c r="BC681" s="28"/>
      <c r="BD681" s="28"/>
      <c r="BE681" s="28"/>
      <c r="BF681" s="28"/>
      <c r="BG681" s="28"/>
      <c r="BH681" s="28"/>
      <c r="BI681" s="28"/>
      <c r="BJ681" s="28"/>
      <c r="BK681" s="28"/>
      <c r="BL681" s="28"/>
      <c r="BM681" s="28"/>
      <c r="BN681" s="28"/>
      <c r="BO681" s="28"/>
      <c r="BP681" s="28"/>
      <c r="BQ681" s="28"/>
      <c r="BR681" s="28"/>
      <c r="BS681" s="28"/>
      <c r="BT681" s="28"/>
      <c r="BU681" s="28"/>
      <c r="BV681" s="28"/>
      <c r="BW681" s="28"/>
      <c r="BX681" s="28"/>
      <c r="BY681" s="28"/>
      <c r="BZ681" s="28"/>
      <c r="CA681" s="28"/>
      <c r="CB681" s="28"/>
      <c r="CC681" s="28"/>
      <c r="CD681" s="28"/>
      <c r="CE681" s="28"/>
      <c r="CF681" s="28"/>
      <c r="CG681" s="28"/>
      <c r="CH681" s="28"/>
      <c r="CI681" s="28"/>
      <c r="CJ681" s="28"/>
      <c r="CK681" s="28"/>
      <c r="CL681" s="28"/>
      <c r="CM681" s="28"/>
      <c r="CN681" s="28"/>
      <c r="CO681" s="28"/>
      <c r="CP681" s="28"/>
      <c r="CQ681" s="28"/>
      <c r="CR681" s="28"/>
      <c r="CS681" s="28"/>
      <c r="CT681" s="28"/>
      <c r="CU681" s="28"/>
      <c r="CV681" s="28"/>
      <c r="CW681" s="28"/>
      <c r="CX681" s="28"/>
      <c r="CY681" s="28"/>
      <c r="CZ681" s="28"/>
      <c r="DA681" s="28"/>
      <c r="DB681" s="28"/>
      <c r="DC681" s="28"/>
      <c r="DD681" s="28"/>
      <c r="DE681" s="28"/>
      <c r="DF681" s="28"/>
      <c r="DG681" s="28"/>
      <c r="DH681" s="28"/>
      <c r="DI681" s="28"/>
      <c r="DJ681" s="28"/>
      <c r="DK681" s="28"/>
      <c r="DL681" s="28"/>
      <c r="DM681" s="28"/>
      <c r="DN681" s="28"/>
      <c r="DO681" s="28"/>
      <c r="DP681" s="28"/>
      <c r="DQ681" s="28"/>
      <c r="DR681" s="28"/>
      <c r="DS681" s="28"/>
      <c r="DT681" s="28"/>
      <c r="DU681" s="28"/>
      <c r="DV681" s="28"/>
      <c r="DW681" s="28"/>
      <c r="DX681" s="28"/>
      <c r="DY681" s="28"/>
      <c r="DZ681" s="28"/>
      <c r="EA681" s="28"/>
      <c r="EB681" s="28"/>
      <c r="EC681" s="28"/>
      <c r="ED681" s="28"/>
      <c r="EE681" s="28"/>
      <c r="EF681" s="28"/>
      <c r="EG681" s="28"/>
      <c r="EH681" s="28"/>
      <c r="EI681" s="28"/>
      <c r="EJ681" s="28"/>
      <c r="EK681" s="28"/>
      <c r="EL681" s="28"/>
      <c r="EM681" s="28"/>
      <c r="EN681" s="28"/>
      <c r="EO681" s="28"/>
      <c r="EP681" s="28"/>
      <c r="EQ681" s="28"/>
      <c r="ER681" s="28"/>
      <c r="ES681" s="28"/>
      <c r="ET681" s="28"/>
      <c r="EU681" s="28"/>
      <c r="EV681" s="28"/>
      <c r="EW681" s="28"/>
      <c r="EX681" s="28"/>
      <c r="EY681" s="28"/>
      <c r="EZ681" s="28"/>
      <c r="FA681" s="28"/>
      <c r="FB681" s="28"/>
      <c r="FC681" s="28"/>
      <c r="FD681" s="28"/>
      <c r="FE681" s="28"/>
      <c r="FF681" s="28"/>
      <c r="FG681" s="28"/>
      <c r="FH681" s="28"/>
      <c r="FI681" s="28"/>
      <c r="FJ681" s="28"/>
      <c r="FK681" s="28"/>
      <c r="FL681" s="28"/>
      <c r="FM681" s="28"/>
      <c r="FN681" s="28"/>
      <c r="FO681" s="28"/>
      <c r="FP681" s="28"/>
      <c r="FQ681" s="28"/>
      <c r="FR681" s="28"/>
      <c r="FS681" s="28"/>
      <c r="FT681" s="28"/>
      <c r="FU681" s="28"/>
      <c r="FV681" s="28"/>
      <c r="FW681" s="28"/>
      <c r="FX681" s="28"/>
      <c r="FY681" s="28"/>
      <c r="FZ681" s="28"/>
      <c r="GA681" s="28"/>
      <c r="GB681" s="28"/>
      <c r="GC681" s="28"/>
      <c r="GD681" s="28"/>
      <c r="GE681" s="28"/>
      <c r="GF681" s="28"/>
      <c r="GG681" s="28"/>
      <c r="GH681" s="28"/>
      <c r="GI681" s="28"/>
      <c r="GJ681" s="28"/>
      <c r="GK681" s="28"/>
      <c r="GL681" s="28"/>
      <c r="GM681" s="28"/>
      <c r="GN681" s="28"/>
      <c r="GO681" s="28"/>
      <c r="GP681" s="28"/>
      <c r="GQ681" s="28"/>
      <c r="GR681" s="28"/>
      <c r="GS681" s="28"/>
      <c r="GT681" s="28"/>
      <c r="GU681" s="28"/>
      <c r="GV681" s="28"/>
      <c r="GW681" s="28"/>
      <c r="GX681" s="28"/>
      <c r="GY681" s="28"/>
      <c r="GZ681" s="28"/>
      <c r="HA681" s="28"/>
      <c r="HB681" s="28"/>
      <c r="HC681" s="28"/>
      <c r="HD681" s="28"/>
      <c r="HE681" s="28"/>
      <c r="HF681" s="28"/>
      <c r="HG681" s="28"/>
      <c r="HH681" s="28"/>
      <c r="HI681" s="28"/>
      <c r="HJ681" s="28"/>
      <c r="HK681" s="28"/>
      <c r="HL681" s="28"/>
      <c r="HM681" s="28"/>
      <c r="HN681" s="28"/>
      <c r="HO681" s="28"/>
      <c r="HP681" s="28"/>
      <c r="HQ681" s="28"/>
      <c r="HR681" s="28"/>
      <c r="HS681" s="28"/>
      <c r="HT681" s="28"/>
      <c r="HU681" s="28"/>
      <c r="HV681" s="28"/>
      <c r="HW681" s="28"/>
      <c r="HX681" s="28"/>
      <c r="HY681" s="28"/>
      <c r="HZ681" s="28"/>
      <c r="IA681" s="28"/>
      <c r="IB681" s="28"/>
      <c r="IC681" s="28"/>
      <c r="ID681" s="28"/>
      <c r="IE681" s="28"/>
      <c r="IF681" s="28"/>
      <c r="IG681" s="28"/>
      <c r="IH681" s="28"/>
      <c r="II681" s="28"/>
      <c r="IJ681" s="28"/>
      <c r="IK681" s="28"/>
      <c r="IL681" s="28"/>
      <c r="IM681" s="28"/>
    </row>
    <row r="682" spans="1:247" ht="25.5">
      <c r="A682" s="17" t="s">
        <v>3931</v>
      </c>
      <c r="B682" s="18" t="s">
        <v>3924</v>
      </c>
      <c r="C682" s="19" t="s">
        <v>396</v>
      </c>
      <c r="D682" s="20" t="s">
        <v>3718</v>
      </c>
      <c r="E682" s="21" t="s">
        <v>632</v>
      </c>
      <c r="F682" s="17" t="s">
        <v>368</v>
      </c>
      <c r="G682" s="17" t="s">
        <v>441</v>
      </c>
      <c r="H682" s="21" t="s">
        <v>442</v>
      </c>
      <c r="I682" s="17" t="s">
        <v>441</v>
      </c>
      <c r="J682" s="21" t="s">
        <v>3932</v>
      </c>
      <c r="K682" s="24"/>
      <c r="L682" s="25">
        <v>29537.2</v>
      </c>
      <c r="M682" s="37"/>
      <c r="N682" s="27" t="s">
        <v>3933</v>
      </c>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28"/>
      <c r="AY682" s="28"/>
      <c r="AZ682" s="28"/>
      <c r="BA682" s="28"/>
      <c r="BB682" s="28"/>
      <c r="BC682" s="28"/>
      <c r="BD682" s="28"/>
      <c r="BE682" s="28"/>
      <c r="BF682" s="28"/>
      <c r="BG682" s="28"/>
      <c r="BH682" s="28"/>
      <c r="BI682" s="28"/>
      <c r="BJ682" s="28"/>
      <c r="BK682" s="28"/>
      <c r="BL682" s="28"/>
      <c r="BM682" s="28"/>
      <c r="BN682" s="28"/>
      <c r="BO682" s="28"/>
      <c r="BP682" s="28"/>
      <c r="BQ682" s="28"/>
      <c r="BR682" s="28"/>
      <c r="BS682" s="28"/>
      <c r="BT682" s="28"/>
      <c r="BU682" s="28"/>
      <c r="BV682" s="28"/>
      <c r="BW682" s="28"/>
      <c r="BX682" s="28"/>
      <c r="BY682" s="28"/>
      <c r="BZ682" s="28"/>
      <c r="CA682" s="28"/>
      <c r="CB682" s="28"/>
      <c r="CC682" s="28"/>
      <c r="CD682" s="28"/>
      <c r="CE682" s="28"/>
      <c r="CF682" s="28"/>
      <c r="CG682" s="28"/>
      <c r="CH682" s="28"/>
      <c r="CI682" s="28"/>
      <c r="CJ682" s="28"/>
      <c r="CK682" s="28"/>
      <c r="CL682" s="28"/>
      <c r="CM682" s="28"/>
      <c r="CN682" s="28"/>
      <c r="CO682" s="28"/>
      <c r="CP682" s="28"/>
      <c r="CQ682" s="28"/>
      <c r="CR682" s="28"/>
      <c r="CS682" s="28"/>
      <c r="CT682" s="28"/>
      <c r="CU682" s="28"/>
      <c r="CV682" s="28"/>
      <c r="CW682" s="28"/>
      <c r="CX682" s="28"/>
      <c r="CY682" s="28"/>
      <c r="CZ682" s="28"/>
      <c r="DA682" s="28"/>
      <c r="DB682" s="28"/>
      <c r="DC682" s="28"/>
      <c r="DD682" s="28"/>
      <c r="DE682" s="28"/>
      <c r="DF682" s="28"/>
      <c r="DG682" s="28"/>
      <c r="DH682" s="28"/>
      <c r="DI682" s="28"/>
      <c r="DJ682" s="28"/>
      <c r="DK682" s="28"/>
      <c r="DL682" s="28"/>
      <c r="DM682" s="28"/>
      <c r="DN682" s="28"/>
      <c r="DO682" s="28"/>
      <c r="DP682" s="28"/>
      <c r="DQ682" s="28"/>
      <c r="DR682" s="28"/>
      <c r="DS682" s="28"/>
      <c r="DT682" s="28"/>
      <c r="DU682" s="28"/>
      <c r="DV682" s="28"/>
      <c r="DW682" s="28"/>
      <c r="DX682" s="28"/>
      <c r="DY682" s="28"/>
      <c r="DZ682" s="28"/>
      <c r="EA682" s="28"/>
      <c r="EB682" s="28"/>
      <c r="EC682" s="28"/>
      <c r="ED682" s="28"/>
      <c r="EE682" s="28"/>
      <c r="EF682" s="28"/>
      <c r="EG682" s="28"/>
      <c r="EH682" s="28"/>
      <c r="EI682" s="28"/>
      <c r="EJ682" s="28"/>
      <c r="EK682" s="28"/>
      <c r="EL682" s="28"/>
      <c r="EM682" s="28"/>
      <c r="EN682" s="28"/>
      <c r="EO682" s="28"/>
      <c r="EP682" s="28"/>
      <c r="EQ682" s="28"/>
      <c r="ER682" s="28"/>
      <c r="ES682" s="28"/>
      <c r="ET682" s="28"/>
      <c r="EU682" s="28"/>
      <c r="EV682" s="28"/>
      <c r="EW682" s="28"/>
      <c r="EX682" s="28"/>
      <c r="EY682" s="28"/>
      <c r="EZ682" s="28"/>
      <c r="FA682" s="28"/>
      <c r="FB682" s="28"/>
      <c r="FC682" s="28"/>
      <c r="FD682" s="28"/>
      <c r="FE682" s="28"/>
      <c r="FF682" s="28"/>
      <c r="FG682" s="28"/>
      <c r="FH682" s="28"/>
      <c r="FI682" s="28"/>
      <c r="FJ682" s="28"/>
      <c r="FK682" s="28"/>
      <c r="FL682" s="28"/>
      <c r="FM682" s="28"/>
      <c r="FN682" s="28"/>
      <c r="FO682" s="28"/>
      <c r="FP682" s="28"/>
      <c r="FQ682" s="28"/>
      <c r="FR682" s="28"/>
      <c r="FS682" s="28"/>
      <c r="FT682" s="28"/>
      <c r="FU682" s="28"/>
      <c r="FV682" s="28"/>
      <c r="FW682" s="28"/>
      <c r="FX682" s="28"/>
      <c r="FY682" s="28"/>
      <c r="FZ682" s="28"/>
      <c r="GA682" s="28"/>
      <c r="GB682" s="28"/>
      <c r="GC682" s="28"/>
      <c r="GD682" s="28"/>
      <c r="GE682" s="28"/>
      <c r="GF682" s="28"/>
      <c r="GG682" s="28"/>
      <c r="GH682" s="28"/>
      <c r="GI682" s="28"/>
      <c r="GJ682" s="28"/>
      <c r="GK682" s="28"/>
      <c r="GL682" s="28"/>
      <c r="GM682" s="28"/>
      <c r="GN682" s="28"/>
      <c r="GO682" s="28"/>
      <c r="GP682" s="28"/>
      <c r="GQ682" s="28"/>
      <c r="GR682" s="28"/>
      <c r="GS682" s="28"/>
      <c r="GT682" s="28"/>
      <c r="GU682" s="28"/>
      <c r="GV682" s="28"/>
      <c r="GW682" s="28"/>
      <c r="GX682" s="28"/>
      <c r="GY682" s="28"/>
      <c r="GZ682" s="28"/>
      <c r="HA682" s="28"/>
      <c r="HB682" s="28"/>
      <c r="HC682" s="28"/>
      <c r="HD682" s="28"/>
      <c r="HE682" s="28"/>
      <c r="HF682" s="28"/>
      <c r="HG682" s="28"/>
      <c r="HH682" s="28"/>
      <c r="HI682" s="28"/>
      <c r="HJ682" s="28"/>
      <c r="HK682" s="28"/>
      <c r="HL682" s="28"/>
      <c r="HM682" s="28"/>
      <c r="HN682" s="28"/>
      <c r="HO682" s="28"/>
      <c r="HP682" s="28"/>
      <c r="HQ682" s="28"/>
      <c r="HR682" s="28"/>
      <c r="HS682" s="28"/>
      <c r="HT682" s="28"/>
      <c r="HU682" s="28"/>
      <c r="HV682" s="28"/>
      <c r="HW682" s="28"/>
      <c r="HX682" s="28"/>
      <c r="HY682" s="28"/>
      <c r="HZ682" s="28"/>
      <c r="IA682" s="28"/>
      <c r="IB682" s="28"/>
      <c r="IC682" s="28"/>
      <c r="ID682" s="28"/>
      <c r="IE682" s="28"/>
      <c r="IF682" s="28"/>
      <c r="IG682" s="28"/>
      <c r="IH682" s="28"/>
      <c r="II682" s="28"/>
      <c r="IJ682" s="28"/>
      <c r="IK682" s="28"/>
      <c r="IL682" s="28"/>
      <c r="IM682" s="28"/>
    </row>
    <row r="683" spans="1:247" ht="153">
      <c r="A683" s="17" t="s">
        <v>3934</v>
      </c>
      <c r="B683" s="18" t="s">
        <v>3935</v>
      </c>
      <c r="C683" s="19" t="s">
        <v>3671</v>
      </c>
      <c r="D683" s="20" t="s">
        <v>2981</v>
      </c>
      <c r="E683" s="21" t="s">
        <v>2982</v>
      </c>
      <c r="F683" s="17" t="s">
        <v>388</v>
      </c>
      <c r="G683" s="17" t="s">
        <v>2003</v>
      </c>
      <c r="H683" s="21" t="s">
        <v>1329</v>
      </c>
      <c r="I683" s="17" t="s">
        <v>3936</v>
      </c>
      <c r="J683" s="21" t="s">
        <v>3937</v>
      </c>
      <c r="K683" s="24"/>
      <c r="L683" s="25">
        <v>43200</v>
      </c>
      <c r="M683" s="37" t="s">
        <v>3938</v>
      </c>
      <c r="N683" s="27"/>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c r="BA683" s="28"/>
      <c r="BB683" s="28"/>
      <c r="BC683" s="28"/>
      <c r="BD683" s="28"/>
      <c r="BE683" s="28"/>
      <c r="BF683" s="28"/>
      <c r="BG683" s="28"/>
      <c r="BH683" s="28"/>
      <c r="BI683" s="28"/>
      <c r="BJ683" s="28"/>
      <c r="BK683" s="28"/>
      <c r="BL683" s="28"/>
      <c r="BM683" s="28"/>
      <c r="BN683" s="28"/>
      <c r="BO683" s="28"/>
      <c r="BP683" s="28"/>
      <c r="BQ683" s="28"/>
      <c r="BR683" s="28"/>
      <c r="BS683" s="28"/>
      <c r="BT683" s="28"/>
      <c r="BU683" s="28"/>
      <c r="BV683" s="28"/>
      <c r="BW683" s="28"/>
      <c r="BX683" s="28"/>
      <c r="BY683" s="28"/>
      <c r="BZ683" s="28"/>
      <c r="CA683" s="28"/>
      <c r="CB683" s="28"/>
      <c r="CC683" s="28"/>
      <c r="CD683" s="28"/>
      <c r="CE683" s="28"/>
      <c r="CF683" s="28"/>
      <c r="CG683" s="28"/>
      <c r="CH683" s="28"/>
      <c r="CI683" s="28"/>
      <c r="CJ683" s="28"/>
      <c r="CK683" s="28"/>
      <c r="CL683" s="28"/>
      <c r="CM683" s="28"/>
      <c r="CN683" s="28"/>
      <c r="CO683" s="28"/>
      <c r="CP683" s="28"/>
      <c r="CQ683" s="28"/>
      <c r="CR683" s="28"/>
      <c r="CS683" s="28"/>
      <c r="CT683" s="28"/>
      <c r="CU683" s="28"/>
      <c r="CV683" s="28"/>
      <c r="CW683" s="28"/>
      <c r="CX683" s="28"/>
      <c r="CY683" s="28"/>
      <c r="CZ683" s="28"/>
      <c r="DA683" s="28"/>
      <c r="DB683" s="28"/>
      <c r="DC683" s="28"/>
      <c r="DD683" s="28"/>
      <c r="DE683" s="28"/>
      <c r="DF683" s="28"/>
      <c r="DG683" s="28"/>
      <c r="DH683" s="28"/>
      <c r="DI683" s="28"/>
      <c r="DJ683" s="28"/>
      <c r="DK683" s="28"/>
      <c r="DL683" s="28"/>
      <c r="DM683" s="28"/>
      <c r="DN683" s="28"/>
      <c r="DO683" s="28"/>
      <c r="DP683" s="28"/>
      <c r="DQ683" s="28"/>
      <c r="DR683" s="28"/>
      <c r="DS683" s="28"/>
      <c r="DT683" s="28"/>
      <c r="DU683" s="28"/>
      <c r="DV683" s="28"/>
      <c r="DW683" s="28"/>
      <c r="DX683" s="28"/>
      <c r="DY683" s="28"/>
      <c r="DZ683" s="28"/>
      <c r="EA683" s="28"/>
      <c r="EB683" s="28"/>
      <c r="EC683" s="28"/>
      <c r="ED683" s="28"/>
      <c r="EE683" s="28"/>
      <c r="EF683" s="28"/>
      <c r="EG683" s="28"/>
      <c r="EH683" s="28"/>
      <c r="EI683" s="28"/>
      <c r="EJ683" s="28"/>
      <c r="EK683" s="28"/>
      <c r="EL683" s="28"/>
      <c r="EM683" s="28"/>
      <c r="EN683" s="28"/>
      <c r="EO683" s="28"/>
      <c r="EP683" s="28"/>
      <c r="EQ683" s="28"/>
      <c r="ER683" s="28"/>
      <c r="ES683" s="28"/>
      <c r="ET683" s="28"/>
      <c r="EU683" s="28"/>
      <c r="EV683" s="28"/>
      <c r="EW683" s="28"/>
      <c r="EX683" s="28"/>
      <c r="EY683" s="28"/>
      <c r="EZ683" s="28"/>
      <c r="FA683" s="28"/>
      <c r="FB683" s="28"/>
      <c r="FC683" s="28"/>
      <c r="FD683" s="28"/>
      <c r="FE683" s="28"/>
      <c r="FF683" s="28"/>
      <c r="FG683" s="28"/>
      <c r="FH683" s="28"/>
      <c r="FI683" s="28"/>
      <c r="FJ683" s="28"/>
      <c r="FK683" s="28"/>
      <c r="FL683" s="28"/>
      <c r="FM683" s="28"/>
      <c r="FN683" s="28"/>
      <c r="FO683" s="28"/>
      <c r="FP683" s="28"/>
      <c r="FQ683" s="28"/>
      <c r="FR683" s="28"/>
      <c r="FS683" s="28"/>
      <c r="FT683" s="28"/>
      <c r="FU683" s="28"/>
      <c r="FV683" s="28"/>
      <c r="FW683" s="28"/>
      <c r="FX683" s="28"/>
      <c r="FY683" s="28"/>
      <c r="FZ683" s="28"/>
      <c r="GA683" s="28"/>
      <c r="GB683" s="28"/>
      <c r="GC683" s="28"/>
      <c r="GD683" s="28"/>
      <c r="GE683" s="28"/>
      <c r="GF683" s="28"/>
      <c r="GG683" s="28"/>
      <c r="GH683" s="28"/>
      <c r="GI683" s="28"/>
      <c r="GJ683" s="28"/>
      <c r="GK683" s="28"/>
      <c r="GL683" s="28"/>
      <c r="GM683" s="28"/>
      <c r="GN683" s="28"/>
      <c r="GO683" s="28"/>
      <c r="GP683" s="28"/>
      <c r="GQ683" s="28"/>
      <c r="GR683" s="28"/>
      <c r="GS683" s="28"/>
      <c r="GT683" s="28"/>
      <c r="GU683" s="28"/>
      <c r="GV683" s="28"/>
      <c r="GW683" s="28"/>
      <c r="GX683" s="28"/>
      <c r="GY683" s="28"/>
      <c r="GZ683" s="28"/>
      <c r="HA683" s="28"/>
      <c r="HB683" s="28"/>
      <c r="HC683" s="28"/>
      <c r="HD683" s="28"/>
      <c r="HE683" s="28"/>
      <c r="HF683" s="28"/>
      <c r="HG683" s="28"/>
      <c r="HH683" s="28"/>
      <c r="HI683" s="28"/>
      <c r="HJ683" s="28"/>
      <c r="HK683" s="28"/>
      <c r="HL683" s="28"/>
      <c r="HM683" s="28"/>
      <c r="HN683" s="28"/>
      <c r="HO683" s="28"/>
      <c r="HP683" s="28"/>
      <c r="HQ683" s="28"/>
      <c r="HR683" s="28"/>
      <c r="HS683" s="28"/>
      <c r="HT683" s="28"/>
      <c r="HU683" s="28"/>
      <c r="HV683" s="28"/>
      <c r="HW683" s="28"/>
      <c r="HX683" s="28"/>
      <c r="HY683" s="28"/>
      <c r="HZ683" s="28"/>
      <c r="IA683" s="28"/>
      <c r="IB683" s="28"/>
      <c r="IC683" s="28"/>
      <c r="ID683" s="28"/>
      <c r="IE683" s="28"/>
      <c r="IF683" s="28"/>
      <c r="IG683" s="28"/>
      <c r="IH683" s="28"/>
      <c r="II683" s="28"/>
      <c r="IJ683" s="28"/>
      <c r="IK683" s="28"/>
      <c r="IL683" s="28"/>
      <c r="IM683" s="28"/>
    </row>
    <row r="684" spans="1:247" ht="25.5">
      <c r="A684" s="17" t="s">
        <v>3939</v>
      </c>
      <c r="B684" s="18" t="s">
        <v>3940</v>
      </c>
      <c r="C684" s="19" t="s">
        <v>423</v>
      </c>
      <c r="D684" s="20" t="s">
        <v>2676</v>
      </c>
      <c r="E684" s="21" t="s">
        <v>2677</v>
      </c>
      <c r="F684" s="17" t="s">
        <v>369</v>
      </c>
      <c r="G684" s="17">
        <v>44400000</v>
      </c>
      <c r="H684" s="21" t="s">
        <v>1811</v>
      </c>
      <c r="I684" s="17" t="s">
        <v>1984</v>
      </c>
      <c r="J684" s="21" t="s">
        <v>3941</v>
      </c>
      <c r="K684" s="24" t="s">
        <v>3942</v>
      </c>
      <c r="L684" s="25">
        <v>3968</v>
      </c>
      <c r="M684" s="37" t="s">
        <v>3943</v>
      </c>
      <c r="N684" s="27"/>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28"/>
      <c r="AY684" s="28"/>
      <c r="AZ684" s="28"/>
      <c r="BA684" s="28"/>
      <c r="BB684" s="28"/>
      <c r="BC684" s="28"/>
      <c r="BD684" s="28"/>
      <c r="BE684" s="28"/>
      <c r="BF684" s="28"/>
      <c r="BG684" s="28"/>
      <c r="BH684" s="28"/>
      <c r="BI684" s="28"/>
      <c r="BJ684" s="28"/>
      <c r="BK684" s="28"/>
      <c r="BL684" s="28"/>
      <c r="BM684" s="28"/>
      <c r="BN684" s="28"/>
      <c r="BO684" s="28"/>
      <c r="BP684" s="28"/>
      <c r="BQ684" s="28"/>
      <c r="BR684" s="28"/>
      <c r="BS684" s="28"/>
      <c r="BT684" s="28"/>
      <c r="BU684" s="28"/>
      <c r="BV684" s="28"/>
      <c r="BW684" s="28"/>
      <c r="BX684" s="28"/>
      <c r="BY684" s="28"/>
      <c r="BZ684" s="28"/>
      <c r="CA684" s="28"/>
      <c r="CB684" s="28"/>
      <c r="CC684" s="28"/>
      <c r="CD684" s="28"/>
      <c r="CE684" s="28"/>
      <c r="CF684" s="28"/>
      <c r="CG684" s="28"/>
      <c r="CH684" s="28"/>
      <c r="CI684" s="28"/>
      <c r="CJ684" s="28"/>
      <c r="CK684" s="28"/>
      <c r="CL684" s="28"/>
      <c r="CM684" s="28"/>
      <c r="CN684" s="28"/>
      <c r="CO684" s="28"/>
      <c r="CP684" s="28"/>
      <c r="CQ684" s="28"/>
      <c r="CR684" s="28"/>
      <c r="CS684" s="28"/>
      <c r="CT684" s="28"/>
      <c r="CU684" s="28"/>
      <c r="CV684" s="28"/>
      <c r="CW684" s="28"/>
      <c r="CX684" s="28"/>
      <c r="CY684" s="28"/>
      <c r="CZ684" s="28"/>
      <c r="DA684" s="28"/>
      <c r="DB684" s="28"/>
      <c r="DC684" s="28"/>
      <c r="DD684" s="28"/>
      <c r="DE684" s="28"/>
      <c r="DF684" s="28"/>
      <c r="DG684" s="28"/>
      <c r="DH684" s="28"/>
      <c r="DI684" s="28"/>
      <c r="DJ684" s="28"/>
      <c r="DK684" s="28"/>
      <c r="DL684" s="28"/>
      <c r="DM684" s="28"/>
      <c r="DN684" s="28"/>
      <c r="DO684" s="28"/>
      <c r="DP684" s="28"/>
      <c r="DQ684" s="28"/>
      <c r="DR684" s="28"/>
      <c r="DS684" s="28"/>
      <c r="DT684" s="28"/>
      <c r="DU684" s="28"/>
      <c r="DV684" s="28"/>
      <c r="DW684" s="28"/>
      <c r="DX684" s="28"/>
      <c r="DY684" s="28"/>
      <c r="DZ684" s="28"/>
      <c r="EA684" s="28"/>
      <c r="EB684" s="28"/>
      <c r="EC684" s="28"/>
      <c r="ED684" s="28"/>
      <c r="EE684" s="28"/>
      <c r="EF684" s="28"/>
      <c r="EG684" s="28"/>
      <c r="EH684" s="28"/>
      <c r="EI684" s="28"/>
      <c r="EJ684" s="28"/>
      <c r="EK684" s="28"/>
      <c r="EL684" s="28"/>
      <c r="EM684" s="28"/>
      <c r="EN684" s="28"/>
      <c r="EO684" s="28"/>
      <c r="EP684" s="28"/>
      <c r="EQ684" s="28"/>
      <c r="ER684" s="28"/>
      <c r="ES684" s="28"/>
      <c r="ET684" s="28"/>
      <c r="EU684" s="28"/>
      <c r="EV684" s="28"/>
      <c r="EW684" s="28"/>
      <c r="EX684" s="28"/>
      <c r="EY684" s="28"/>
      <c r="EZ684" s="28"/>
      <c r="FA684" s="28"/>
      <c r="FB684" s="28"/>
      <c r="FC684" s="28"/>
      <c r="FD684" s="28"/>
      <c r="FE684" s="28"/>
      <c r="FF684" s="28"/>
      <c r="FG684" s="28"/>
      <c r="FH684" s="28"/>
      <c r="FI684" s="28"/>
      <c r="FJ684" s="28"/>
      <c r="FK684" s="28"/>
      <c r="FL684" s="28"/>
      <c r="FM684" s="28"/>
      <c r="FN684" s="28"/>
      <c r="FO684" s="28"/>
      <c r="FP684" s="28"/>
      <c r="FQ684" s="28"/>
      <c r="FR684" s="28"/>
      <c r="FS684" s="28"/>
      <c r="FT684" s="28"/>
      <c r="FU684" s="28"/>
      <c r="FV684" s="28"/>
      <c r="FW684" s="28"/>
      <c r="FX684" s="28"/>
      <c r="FY684" s="28"/>
      <c r="FZ684" s="28"/>
      <c r="GA684" s="28"/>
      <c r="GB684" s="28"/>
      <c r="GC684" s="28"/>
      <c r="GD684" s="28"/>
      <c r="GE684" s="28"/>
      <c r="GF684" s="28"/>
      <c r="GG684" s="28"/>
      <c r="GH684" s="28"/>
      <c r="GI684" s="28"/>
      <c r="GJ684" s="28"/>
      <c r="GK684" s="28"/>
      <c r="GL684" s="28"/>
      <c r="GM684" s="28"/>
      <c r="GN684" s="28"/>
      <c r="GO684" s="28"/>
      <c r="GP684" s="28"/>
      <c r="GQ684" s="28"/>
      <c r="GR684" s="28"/>
      <c r="GS684" s="28"/>
      <c r="GT684" s="28"/>
      <c r="GU684" s="28"/>
      <c r="GV684" s="28"/>
      <c r="GW684" s="28"/>
      <c r="GX684" s="28"/>
      <c r="GY684" s="28"/>
      <c r="GZ684" s="28"/>
      <c r="HA684" s="28"/>
      <c r="HB684" s="28"/>
      <c r="HC684" s="28"/>
      <c r="HD684" s="28"/>
      <c r="HE684" s="28"/>
      <c r="HF684" s="28"/>
      <c r="HG684" s="28"/>
      <c r="HH684" s="28"/>
      <c r="HI684" s="28"/>
      <c r="HJ684" s="28"/>
      <c r="HK684" s="28"/>
      <c r="HL684" s="28"/>
      <c r="HM684" s="28"/>
      <c r="HN684" s="28"/>
      <c r="HO684" s="28"/>
      <c r="HP684" s="28"/>
      <c r="HQ684" s="28"/>
      <c r="HR684" s="28"/>
      <c r="HS684" s="28"/>
      <c r="HT684" s="28"/>
      <c r="HU684" s="28"/>
      <c r="HV684" s="28"/>
      <c r="HW684" s="28"/>
      <c r="HX684" s="28"/>
      <c r="HY684" s="28"/>
      <c r="HZ684" s="28"/>
      <c r="IA684" s="28"/>
      <c r="IB684" s="28"/>
      <c r="IC684" s="28"/>
      <c r="ID684" s="28"/>
      <c r="IE684" s="28"/>
      <c r="IF684" s="28"/>
      <c r="IG684" s="28"/>
      <c r="IH684" s="28"/>
      <c r="II684" s="28"/>
      <c r="IJ684" s="28"/>
      <c r="IK684" s="28"/>
      <c r="IL684" s="28"/>
      <c r="IM684" s="28"/>
    </row>
    <row r="685" spans="1:247" ht="38.25">
      <c r="A685" s="17" t="s">
        <v>3944</v>
      </c>
      <c r="B685" s="18" t="s">
        <v>3940</v>
      </c>
      <c r="C685" s="19" t="s">
        <v>423</v>
      </c>
      <c r="D685" s="20" t="s">
        <v>3945</v>
      </c>
      <c r="E685" s="21" t="s">
        <v>3946</v>
      </c>
      <c r="F685" s="17" t="s">
        <v>368</v>
      </c>
      <c r="G685" s="17">
        <v>925000001</v>
      </c>
      <c r="H685" s="21" t="s">
        <v>1591</v>
      </c>
      <c r="I685" s="17" t="s">
        <v>3947</v>
      </c>
      <c r="J685" s="21" t="s">
        <v>3948</v>
      </c>
      <c r="K685" s="24"/>
      <c r="L685" s="25">
        <v>1200</v>
      </c>
      <c r="M685" s="37"/>
      <c r="N685" s="27" t="s">
        <v>3949</v>
      </c>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28"/>
      <c r="AY685" s="28"/>
      <c r="AZ685" s="28"/>
      <c r="BA685" s="28"/>
      <c r="BB685" s="28"/>
      <c r="BC685" s="28"/>
      <c r="BD685" s="28"/>
      <c r="BE685" s="28"/>
      <c r="BF685" s="28"/>
      <c r="BG685" s="28"/>
      <c r="BH685" s="28"/>
      <c r="BI685" s="28"/>
      <c r="BJ685" s="28"/>
      <c r="BK685" s="28"/>
      <c r="BL685" s="28"/>
      <c r="BM685" s="28"/>
      <c r="BN685" s="28"/>
      <c r="BO685" s="28"/>
      <c r="BP685" s="28"/>
      <c r="BQ685" s="28"/>
      <c r="BR685" s="28"/>
      <c r="BS685" s="28"/>
      <c r="BT685" s="28"/>
      <c r="BU685" s="28"/>
      <c r="BV685" s="28"/>
      <c r="BW685" s="28"/>
      <c r="BX685" s="28"/>
      <c r="BY685" s="28"/>
      <c r="BZ685" s="28"/>
      <c r="CA685" s="28"/>
      <c r="CB685" s="28"/>
      <c r="CC685" s="28"/>
      <c r="CD685" s="28"/>
      <c r="CE685" s="28"/>
      <c r="CF685" s="28"/>
      <c r="CG685" s="28"/>
      <c r="CH685" s="28"/>
      <c r="CI685" s="28"/>
      <c r="CJ685" s="28"/>
      <c r="CK685" s="28"/>
      <c r="CL685" s="28"/>
      <c r="CM685" s="28"/>
      <c r="CN685" s="28"/>
      <c r="CO685" s="28"/>
      <c r="CP685" s="28"/>
      <c r="CQ685" s="28"/>
      <c r="CR685" s="28"/>
      <c r="CS685" s="28"/>
      <c r="CT685" s="28"/>
      <c r="CU685" s="28"/>
      <c r="CV685" s="28"/>
      <c r="CW685" s="28"/>
      <c r="CX685" s="28"/>
      <c r="CY685" s="28"/>
      <c r="CZ685" s="28"/>
      <c r="DA685" s="28"/>
      <c r="DB685" s="28"/>
      <c r="DC685" s="28"/>
      <c r="DD685" s="28"/>
      <c r="DE685" s="28"/>
      <c r="DF685" s="28"/>
      <c r="DG685" s="28"/>
      <c r="DH685" s="28"/>
      <c r="DI685" s="28"/>
      <c r="DJ685" s="28"/>
      <c r="DK685" s="28"/>
      <c r="DL685" s="28"/>
      <c r="DM685" s="28"/>
      <c r="DN685" s="28"/>
      <c r="DO685" s="28"/>
      <c r="DP685" s="28"/>
      <c r="DQ685" s="28"/>
      <c r="DR685" s="28"/>
      <c r="DS685" s="28"/>
      <c r="DT685" s="28"/>
      <c r="DU685" s="28"/>
      <c r="DV685" s="28"/>
      <c r="DW685" s="28"/>
      <c r="DX685" s="28"/>
      <c r="DY685" s="28"/>
      <c r="DZ685" s="28"/>
      <c r="EA685" s="28"/>
      <c r="EB685" s="28"/>
      <c r="EC685" s="28"/>
      <c r="ED685" s="28"/>
      <c r="EE685" s="28"/>
      <c r="EF685" s="28"/>
      <c r="EG685" s="28"/>
      <c r="EH685" s="28"/>
      <c r="EI685" s="28"/>
      <c r="EJ685" s="28"/>
      <c r="EK685" s="28"/>
      <c r="EL685" s="28"/>
      <c r="EM685" s="28"/>
      <c r="EN685" s="28"/>
      <c r="EO685" s="28"/>
      <c r="EP685" s="28"/>
      <c r="EQ685" s="28"/>
      <c r="ER685" s="28"/>
      <c r="ES685" s="28"/>
      <c r="ET685" s="28"/>
      <c r="EU685" s="28"/>
      <c r="EV685" s="28"/>
      <c r="EW685" s="28"/>
      <c r="EX685" s="28"/>
      <c r="EY685" s="28"/>
      <c r="EZ685" s="28"/>
      <c r="FA685" s="28"/>
      <c r="FB685" s="28"/>
      <c r="FC685" s="28"/>
      <c r="FD685" s="28"/>
      <c r="FE685" s="28"/>
      <c r="FF685" s="28"/>
      <c r="FG685" s="28"/>
      <c r="FH685" s="28"/>
      <c r="FI685" s="28"/>
      <c r="FJ685" s="28"/>
      <c r="FK685" s="28"/>
      <c r="FL685" s="28"/>
      <c r="FM685" s="28"/>
      <c r="FN685" s="28"/>
      <c r="FO685" s="28"/>
      <c r="FP685" s="28"/>
      <c r="FQ685" s="28"/>
      <c r="FR685" s="28"/>
      <c r="FS685" s="28"/>
      <c r="FT685" s="28"/>
      <c r="FU685" s="28"/>
      <c r="FV685" s="28"/>
      <c r="FW685" s="28"/>
      <c r="FX685" s="28"/>
      <c r="FY685" s="28"/>
      <c r="FZ685" s="28"/>
      <c r="GA685" s="28"/>
      <c r="GB685" s="28"/>
      <c r="GC685" s="28"/>
      <c r="GD685" s="28"/>
      <c r="GE685" s="28"/>
      <c r="GF685" s="28"/>
      <c r="GG685" s="28"/>
      <c r="GH685" s="28"/>
      <c r="GI685" s="28"/>
      <c r="GJ685" s="28"/>
      <c r="GK685" s="28"/>
      <c r="GL685" s="28"/>
      <c r="GM685" s="28"/>
      <c r="GN685" s="28"/>
      <c r="GO685" s="28"/>
      <c r="GP685" s="28"/>
      <c r="GQ685" s="28"/>
      <c r="GR685" s="28"/>
      <c r="GS685" s="28"/>
      <c r="GT685" s="28"/>
      <c r="GU685" s="28"/>
      <c r="GV685" s="28"/>
      <c r="GW685" s="28"/>
      <c r="GX685" s="28"/>
      <c r="GY685" s="28"/>
      <c r="GZ685" s="28"/>
      <c r="HA685" s="28"/>
      <c r="HB685" s="28"/>
      <c r="HC685" s="28"/>
      <c r="HD685" s="28"/>
      <c r="HE685" s="28"/>
      <c r="HF685" s="28"/>
      <c r="HG685" s="28"/>
      <c r="HH685" s="28"/>
      <c r="HI685" s="28"/>
      <c r="HJ685" s="28"/>
      <c r="HK685" s="28"/>
      <c r="HL685" s="28"/>
      <c r="HM685" s="28"/>
      <c r="HN685" s="28"/>
      <c r="HO685" s="28"/>
      <c r="HP685" s="28"/>
      <c r="HQ685" s="28"/>
      <c r="HR685" s="28"/>
      <c r="HS685" s="28"/>
      <c r="HT685" s="28"/>
      <c r="HU685" s="28"/>
      <c r="HV685" s="28"/>
      <c r="HW685" s="28"/>
      <c r="HX685" s="28"/>
      <c r="HY685" s="28"/>
      <c r="HZ685" s="28"/>
      <c r="IA685" s="28"/>
      <c r="IB685" s="28"/>
      <c r="IC685" s="28"/>
      <c r="ID685" s="28"/>
      <c r="IE685" s="28"/>
      <c r="IF685" s="28"/>
      <c r="IG685" s="28"/>
      <c r="IH685" s="28"/>
      <c r="II685" s="28"/>
      <c r="IJ685" s="28"/>
      <c r="IK685" s="28"/>
      <c r="IL685" s="28"/>
      <c r="IM685" s="28"/>
    </row>
    <row r="686" spans="1:247" ht="25.5">
      <c r="A686" s="17" t="s">
        <v>3950</v>
      </c>
      <c r="B686" s="18" t="s">
        <v>3940</v>
      </c>
      <c r="C686" s="19" t="s">
        <v>396</v>
      </c>
      <c r="D686" s="20" t="s">
        <v>1651</v>
      </c>
      <c r="E686" s="21" t="s">
        <v>1652</v>
      </c>
      <c r="F686" s="39" t="s">
        <v>388</v>
      </c>
      <c r="G686" s="39" t="s">
        <v>654</v>
      </c>
      <c r="H686" s="40" t="s">
        <v>1454</v>
      </c>
      <c r="I686" s="41" t="s">
        <v>3759</v>
      </c>
      <c r="J686" s="40" t="s">
        <v>3951</v>
      </c>
      <c r="K686" s="42">
        <v>20000</v>
      </c>
      <c r="L686" s="43">
        <v>4700</v>
      </c>
      <c r="M686" s="44" t="s">
        <v>3952</v>
      </c>
      <c r="N686" s="27"/>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8"/>
      <c r="BS686" s="28"/>
      <c r="BT686" s="28"/>
      <c r="BU686" s="28"/>
      <c r="BV686" s="28"/>
      <c r="BW686" s="28"/>
      <c r="BX686" s="28"/>
      <c r="BY686" s="28"/>
      <c r="BZ686" s="28"/>
      <c r="CA686" s="28"/>
      <c r="CB686" s="28"/>
      <c r="CC686" s="28"/>
      <c r="CD686" s="28"/>
      <c r="CE686" s="28"/>
      <c r="CF686" s="28"/>
      <c r="CG686" s="28"/>
      <c r="CH686" s="28"/>
      <c r="CI686" s="28"/>
      <c r="CJ686" s="28"/>
      <c r="CK686" s="28"/>
      <c r="CL686" s="28"/>
      <c r="CM686" s="28"/>
      <c r="CN686" s="28"/>
      <c r="CO686" s="28"/>
      <c r="CP686" s="28"/>
      <c r="CQ686" s="28"/>
      <c r="CR686" s="28"/>
      <c r="CS686" s="28"/>
      <c r="CT686" s="28"/>
      <c r="CU686" s="28"/>
      <c r="CV686" s="28"/>
      <c r="CW686" s="28"/>
      <c r="CX686" s="28"/>
      <c r="CY686" s="28"/>
      <c r="CZ686" s="28"/>
      <c r="DA686" s="28"/>
      <c r="DB686" s="28"/>
      <c r="DC686" s="28"/>
      <c r="DD686" s="28"/>
      <c r="DE686" s="28"/>
      <c r="DF686" s="28"/>
      <c r="DG686" s="28"/>
      <c r="DH686" s="28"/>
      <c r="DI686" s="28"/>
      <c r="DJ686" s="28"/>
      <c r="DK686" s="28"/>
      <c r="DL686" s="28"/>
      <c r="DM686" s="28"/>
      <c r="DN686" s="28"/>
      <c r="DO686" s="28"/>
      <c r="DP686" s="28"/>
      <c r="DQ686" s="28"/>
      <c r="DR686" s="28"/>
      <c r="DS686" s="28"/>
      <c r="DT686" s="28"/>
      <c r="DU686" s="28"/>
      <c r="DV686" s="28"/>
      <c r="DW686" s="28"/>
      <c r="DX686" s="28"/>
      <c r="DY686" s="28"/>
      <c r="DZ686" s="28"/>
      <c r="EA686" s="28"/>
      <c r="EB686" s="28"/>
      <c r="EC686" s="28"/>
      <c r="ED686" s="28"/>
      <c r="EE686" s="28"/>
      <c r="EF686" s="28"/>
      <c r="EG686" s="28"/>
      <c r="EH686" s="28"/>
      <c r="EI686" s="28"/>
      <c r="EJ686" s="28"/>
      <c r="EK686" s="28"/>
      <c r="EL686" s="28"/>
      <c r="EM686" s="28"/>
      <c r="EN686" s="28"/>
      <c r="EO686" s="28"/>
      <c r="EP686" s="28"/>
      <c r="EQ686" s="28"/>
      <c r="ER686" s="28"/>
      <c r="ES686" s="28"/>
      <c r="ET686" s="28"/>
      <c r="EU686" s="28"/>
      <c r="EV686" s="28"/>
      <c r="EW686" s="28"/>
      <c r="EX686" s="28"/>
      <c r="EY686" s="28"/>
      <c r="EZ686" s="28"/>
      <c r="FA686" s="28"/>
      <c r="FB686" s="28"/>
      <c r="FC686" s="28"/>
      <c r="FD686" s="28"/>
      <c r="FE686" s="28"/>
      <c r="FF686" s="28"/>
      <c r="FG686" s="28"/>
      <c r="FH686" s="28"/>
      <c r="FI686" s="28"/>
      <c r="FJ686" s="28"/>
      <c r="FK686" s="28"/>
      <c r="FL686" s="28"/>
      <c r="FM686" s="28"/>
      <c r="FN686" s="28"/>
      <c r="FO686" s="28"/>
      <c r="FP686" s="28"/>
      <c r="FQ686" s="28"/>
      <c r="FR686" s="28"/>
      <c r="FS686" s="28"/>
      <c r="FT686" s="28"/>
      <c r="FU686" s="28"/>
      <c r="FV686" s="28"/>
      <c r="FW686" s="28"/>
      <c r="FX686" s="28"/>
      <c r="FY686" s="28"/>
      <c r="FZ686" s="28"/>
      <c r="GA686" s="28"/>
      <c r="GB686" s="28"/>
      <c r="GC686" s="28"/>
      <c r="GD686" s="28"/>
      <c r="GE686" s="28"/>
      <c r="GF686" s="28"/>
      <c r="GG686" s="28"/>
      <c r="GH686" s="28"/>
      <c r="GI686" s="28"/>
      <c r="GJ686" s="28"/>
      <c r="GK686" s="28"/>
      <c r="GL686" s="28"/>
      <c r="GM686" s="28"/>
      <c r="GN686" s="28"/>
      <c r="GO686" s="28"/>
      <c r="GP686" s="28"/>
      <c r="GQ686" s="28"/>
      <c r="GR686" s="28"/>
      <c r="GS686" s="28"/>
      <c r="GT686" s="28"/>
      <c r="GU686" s="28"/>
      <c r="GV686" s="28"/>
      <c r="GW686" s="28"/>
      <c r="GX686" s="28"/>
      <c r="GY686" s="28"/>
      <c r="GZ686" s="28"/>
      <c r="HA686" s="28"/>
      <c r="HB686" s="28"/>
      <c r="HC686" s="28"/>
      <c r="HD686" s="28"/>
      <c r="HE686" s="28"/>
      <c r="HF686" s="28"/>
      <c r="HG686" s="28"/>
      <c r="HH686" s="28"/>
      <c r="HI686" s="28"/>
      <c r="HJ686" s="28"/>
      <c r="HK686" s="28"/>
      <c r="HL686" s="28"/>
      <c r="HM686" s="28"/>
      <c r="HN686" s="28"/>
      <c r="HO686" s="28"/>
      <c r="HP686" s="28"/>
      <c r="HQ686" s="28"/>
      <c r="HR686" s="28"/>
      <c r="HS686" s="28"/>
      <c r="HT686" s="28"/>
      <c r="HU686" s="28"/>
      <c r="HV686" s="28"/>
      <c r="HW686" s="28"/>
      <c r="HX686" s="28"/>
      <c r="HY686" s="28"/>
      <c r="HZ686" s="28"/>
      <c r="IA686" s="28"/>
      <c r="IB686" s="28"/>
      <c r="IC686" s="28"/>
      <c r="ID686" s="28"/>
      <c r="IE686" s="28"/>
      <c r="IF686" s="28"/>
      <c r="IG686" s="28"/>
      <c r="IH686" s="28"/>
      <c r="II686" s="28"/>
      <c r="IJ686" s="28"/>
      <c r="IK686" s="28"/>
      <c r="IL686" s="28"/>
      <c r="IM686" s="28"/>
    </row>
    <row r="687" spans="1:247" ht="25.5">
      <c r="A687" s="17" t="s">
        <v>3953</v>
      </c>
      <c r="B687" s="18" t="s">
        <v>3940</v>
      </c>
      <c r="C687" s="19" t="s">
        <v>396</v>
      </c>
      <c r="D687" s="20" t="s">
        <v>959</v>
      </c>
      <c r="E687" s="21" t="s">
        <v>960</v>
      </c>
      <c r="F687" s="17" t="s">
        <v>368</v>
      </c>
      <c r="G687" s="17" t="s">
        <v>3251</v>
      </c>
      <c r="H687" s="21" t="s">
        <v>962</v>
      </c>
      <c r="I687" s="17" t="s">
        <v>3853</v>
      </c>
      <c r="J687" s="21" t="s">
        <v>3954</v>
      </c>
      <c r="K687" s="24"/>
      <c r="L687" s="25">
        <v>49.5</v>
      </c>
      <c r="M687" s="37"/>
      <c r="N687" s="27" t="s">
        <v>3955</v>
      </c>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28"/>
      <c r="AY687" s="28"/>
      <c r="AZ687" s="28"/>
      <c r="BA687" s="28"/>
      <c r="BB687" s="28"/>
      <c r="BC687" s="28"/>
      <c r="BD687" s="28"/>
      <c r="BE687" s="28"/>
      <c r="BF687" s="28"/>
      <c r="BG687" s="28"/>
      <c r="BH687" s="28"/>
      <c r="BI687" s="28"/>
      <c r="BJ687" s="28"/>
      <c r="BK687" s="28"/>
      <c r="BL687" s="28"/>
      <c r="BM687" s="28"/>
      <c r="BN687" s="28"/>
      <c r="BO687" s="28"/>
      <c r="BP687" s="28"/>
      <c r="BQ687" s="28"/>
      <c r="BR687" s="28"/>
      <c r="BS687" s="28"/>
      <c r="BT687" s="28"/>
      <c r="BU687" s="28"/>
      <c r="BV687" s="28"/>
      <c r="BW687" s="28"/>
      <c r="BX687" s="28"/>
      <c r="BY687" s="28"/>
      <c r="BZ687" s="28"/>
      <c r="CA687" s="28"/>
      <c r="CB687" s="28"/>
      <c r="CC687" s="28"/>
      <c r="CD687" s="28"/>
      <c r="CE687" s="28"/>
      <c r="CF687" s="28"/>
      <c r="CG687" s="28"/>
      <c r="CH687" s="28"/>
      <c r="CI687" s="28"/>
      <c r="CJ687" s="28"/>
      <c r="CK687" s="28"/>
      <c r="CL687" s="28"/>
      <c r="CM687" s="28"/>
      <c r="CN687" s="28"/>
      <c r="CO687" s="28"/>
      <c r="CP687" s="28"/>
      <c r="CQ687" s="28"/>
      <c r="CR687" s="28"/>
      <c r="CS687" s="28"/>
      <c r="CT687" s="28"/>
      <c r="CU687" s="28"/>
      <c r="CV687" s="28"/>
      <c r="CW687" s="28"/>
      <c r="CX687" s="28"/>
      <c r="CY687" s="28"/>
      <c r="CZ687" s="28"/>
      <c r="DA687" s="28"/>
      <c r="DB687" s="28"/>
      <c r="DC687" s="28"/>
      <c r="DD687" s="28"/>
      <c r="DE687" s="28"/>
      <c r="DF687" s="28"/>
      <c r="DG687" s="28"/>
      <c r="DH687" s="28"/>
      <c r="DI687" s="28"/>
      <c r="DJ687" s="28"/>
      <c r="DK687" s="28"/>
      <c r="DL687" s="28"/>
      <c r="DM687" s="28"/>
      <c r="DN687" s="28"/>
      <c r="DO687" s="28"/>
      <c r="DP687" s="28"/>
      <c r="DQ687" s="28"/>
      <c r="DR687" s="28"/>
      <c r="DS687" s="28"/>
      <c r="DT687" s="28"/>
      <c r="DU687" s="28"/>
      <c r="DV687" s="28"/>
      <c r="DW687" s="28"/>
      <c r="DX687" s="28"/>
      <c r="DY687" s="28"/>
      <c r="DZ687" s="28"/>
      <c r="EA687" s="28"/>
      <c r="EB687" s="28"/>
      <c r="EC687" s="28"/>
      <c r="ED687" s="28"/>
      <c r="EE687" s="28"/>
      <c r="EF687" s="28"/>
      <c r="EG687" s="28"/>
      <c r="EH687" s="28"/>
      <c r="EI687" s="28"/>
      <c r="EJ687" s="28"/>
      <c r="EK687" s="28"/>
      <c r="EL687" s="28"/>
      <c r="EM687" s="28"/>
      <c r="EN687" s="28"/>
      <c r="EO687" s="28"/>
      <c r="EP687" s="28"/>
      <c r="EQ687" s="28"/>
      <c r="ER687" s="28"/>
      <c r="ES687" s="28"/>
      <c r="ET687" s="28"/>
      <c r="EU687" s="28"/>
      <c r="EV687" s="28"/>
      <c r="EW687" s="28"/>
      <c r="EX687" s="28"/>
      <c r="EY687" s="28"/>
      <c r="EZ687" s="28"/>
      <c r="FA687" s="28"/>
      <c r="FB687" s="28"/>
      <c r="FC687" s="28"/>
      <c r="FD687" s="28"/>
      <c r="FE687" s="28"/>
      <c r="FF687" s="28"/>
      <c r="FG687" s="28"/>
      <c r="FH687" s="28"/>
      <c r="FI687" s="28"/>
      <c r="FJ687" s="28"/>
      <c r="FK687" s="28"/>
      <c r="FL687" s="28"/>
      <c r="FM687" s="28"/>
      <c r="FN687" s="28"/>
      <c r="FO687" s="28"/>
      <c r="FP687" s="28"/>
      <c r="FQ687" s="28"/>
      <c r="FR687" s="28"/>
      <c r="FS687" s="28"/>
      <c r="FT687" s="28"/>
      <c r="FU687" s="28"/>
      <c r="FV687" s="28"/>
      <c r="FW687" s="28"/>
      <c r="FX687" s="28"/>
      <c r="FY687" s="28"/>
      <c r="FZ687" s="28"/>
      <c r="GA687" s="28"/>
      <c r="GB687" s="28"/>
      <c r="GC687" s="28"/>
      <c r="GD687" s="28"/>
      <c r="GE687" s="28"/>
      <c r="GF687" s="28"/>
      <c r="GG687" s="28"/>
      <c r="GH687" s="28"/>
      <c r="GI687" s="28"/>
      <c r="GJ687" s="28"/>
      <c r="GK687" s="28"/>
      <c r="GL687" s="28"/>
      <c r="GM687" s="28"/>
      <c r="GN687" s="28"/>
      <c r="GO687" s="28"/>
      <c r="GP687" s="28"/>
      <c r="GQ687" s="28"/>
      <c r="GR687" s="28"/>
      <c r="GS687" s="28"/>
      <c r="GT687" s="28"/>
      <c r="GU687" s="28"/>
      <c r="GV687" s="28"/>
      <c r="GW687" s="28"/>
      <c r="GX687" s="28"/>
      <c r="GY687" s="28"/>
      <c r="GZ687" s="28"/>
      <c r="HA687" s="28"/>
      <c r="HB687" s="28"/>
      <c r="HC687" s="28"/>
      <c r="HD687" s="28"/>
      <c r="HE687" s="28"/>
      <c r="HF687" s="28"/>
      <c r="HG687" s="28"/>
      <c r="HH687" s="28"/>
      <c r="HI687" s="28"/>
      <c r="HJ687" s="28"/>
      <c r="HK687" s="28"/>
      <c r="HL687" s="28"/>
      <c r="HM687" s="28"/>
      <c r="HN687" s="28"/>
      <c r="HO687" s="28"/>
      <c r="HP687" s="28"/>
      <c r="HQ687" s="28"/>
      <c r="HR687" s="28"/>
      <c r="HS687" s="28"/>
      <c r="HT687" s="28"/>
      <c r="HU687" s="28"/>
      <c r="HV687" s="28"/>
      <c r="HW687" s="28"/>
      <c r="HX687" s="28"/>
      <c r="HY687" s="28"/>
      <c r="HZ687" s="28"/>
      <c r="IA687" s="28"/>
      <c r="IB687" s="28"/>
      <c r="IC687" s="28"/>
      <c r="ID687" s="28"/>
      <c r="IE687" s="28"/>
      <c r="IF687" s="28"/>
      <c r="IG687" s="28"/>
      <c r="IH687" s="28"/>
      <c r="II687" s="28"/>
      <c r="IJ687" s="28"/>
      <c r="IK687" s="28"/>
      <c r="IL687" s="28"/>
      <c r="IM687" s="28"/>
    </row>
    <row r="688" spans="1:247" ht="25.5">
      <c r="A688" s="17" t="s">
        <v>3956</v>
      </c>
      <c r="B688" s="18" t="s">
        <v>3940</v>
      </c>
      <c r="C688" s="19" t="s">
        <v>2797</v>
      </c>
      <c r="D688" s="20" t="s">
        <v>3236</v>
      </c>
      <c r="E688" s="21" t="s">
        <v>3237</v>
      </c>
      <c r="F688" s="17" t="s">
        <v>368</v>
      </c>
      <c r="G688" s="17" t="s">
        <v>707</v>
      </c>
      <c r="H688" s="21" t="s">
        <v>708</v>
      </c>
      <c r="I688" s="17" t="s">
        <v>709</v>
      </c>
      <c r="J688" s="21" t="s">
        <v>3957</v>
      </c>
      <c r="K688" s="24"/>
      <c r="L688" s="25">
        <v>270</v>
      </c>
      <c r="M688" s="37"/>
      <c r="N688" s="27" t="s">
        <v>3958</v>
      </c>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28"/>
      <c r="AY688" s="28"/>
      <c r="AZ688" s="28"/>
      <c r="BA688" s="28"/>
      <c r="BB688" s="28"/>
      <c r="BC688" s="28"/>
      <c r="BD688" s="28"/>
      <c r="BE688" s="28"/>
      <c r="BF688" s="28"/>
      <c r="BG688" s="28"/>
      <c r="BH688" s="28"/>
      <c r="BI688" s="28"/>
      <c r="BJ688" s="28"/>
      <c r="BK688" s="28"/>
      <c r="BL688" s="28"/>
      <c r="BM688" s="28"/>
      <c r="BN688" s="28"/>
      <c r="BO688" s="28"/>
      <c r="BP688" s="28"/>
      <c r="BQ688" s="28"/>
      <c r="BR688" s="28"/>
      <c r="BS688" s="28"/>
      <c r="BT688" s="28"/>
      <c r="BU688" s="28"/>
      <c r="BV688" s="28"/>
      <c r="BW688" s="28"/>
      <c r="BX688" s="28"/>
      <c r="BY688" s="28"/>
      <c r="BZ688" s="28"/>
      <c r="CA688" s="28"/>
      <c r="CB688" s="28"/>
      <c r="CC688" s="28"/>
      <c r="CD688" s="28"/>
      <c r="CE688" s="28"/>
      <c r="CF688" s="28"/>
      <c r="CG688" s="28"/>
      <c r="CH688" s="28"/>
      <c r="CI688" s="28"/>
      <c r="CJ688" s="28"/>
      <c r="CK688" s="28"/>
      <c r="CL688" s="28"/>
      <c r="CM688" s="28"/>
      <c r="CN688" s="28"/>
      <c r="CO688" s="28"/>
      <c r="CP688" s="28"/>
      <c r="CQ688" s="28"/>
      <c r="CR688" s="28"/>
      <c r="CS688" s="28"/>
      <c r="CT688" s="28"/>
      <c r="CU688" s="28"/>
      <c r="CV688" s="28"/>
      <c r="CW688" s="28"/>
      <c r="CX688" s="28"/>
      <c r="CY688" s="28"/>
      <c r="CZ688" s="28"/>
      <c r="DA688" s="28"/>
      <c r="DB688" s="28"/>
      <c r="DC688" s="28"/>
      <c r="DD688" s="28"/>
      <c r="DE688" s="28"/>
      <c r="DF688" s="28"/>
      <c r="DG688" s="28"/>
      <c r="DH688" s="28"/>
      <c r="DI688" s="28"/>
      <c r="DJ688" s="28"/>
      <c r="DK688" s="28"/>
      <c r="DL688" s="28"/>
      <c r="DM688" s="28"/>
      <c r="DN688" s="28"/>
      <c r="DO688" s="28"/>
      <c r="DP688" s="28"/>
      <c r="DQ688" s="28"/>
      <c r="DR688" s="28"/>
      <c r="DS688" s="28"/>
      <c r="DT688" s="28"/>
      <c r="DU688" s="28"/>
      <c r="DV688" s="28"/>
      <c r="DW688" s="28"/>
      <c r="DX688" s="28"/>
      <c r="DY688" s="28"/>
      <c r="DZ688" s="28"/>
      <c r="EA688" s="28"/>
      <c r="EB688" s="28"/>
      <c r="EC688" s="28"/>
      <c r="ED688" s="28"/>
      <c r="EE688" s="28"/>
      <c r="EF688" s="28"/>
      <c r="EG688" s="28"/>
      <c r="EH688" s="28"/>
      <c r="EI688" s="28"/>
      <c r="EJ688" s="28"/>
      <c r="EK688" s="28"/>
      <c r="EL688" s="28"/>
      <c r="EM688" s="28"/>
      <c r="EN688" s="28"/>
      <c r="EO688" s="28"/>
      <c r="EP688" s="28"/>
      <c r="EQ688" s="28"/>
      <c r="ER688" s="28"/>
      <c r="ES688" s="28"/>
      <c r="ET688" s="28"/>
      <c r="EU688" s="28"/>
      <c r="EV688" s="28"/>
      <c r="EW688" s="28"/>
      <c r="EX688" s="28"/>
      <c r="EY688" s="28"/>
      <c r="EZ688" s="28"/>
      <c r="FA688" s="28"/>
      <c r="FB688" s="28"/>
      <c r="FC688" s="28"/>
      <c r="FD688" s="28"/>
      <c r="FE688" s="28"/>
      <c r="FF688" s="28"/>
      <c r="FG688" s="28"/>
      <c r="FH688" s="28"/>
      <c r="FI688" s="28"/>
      <c r="FJ688" s="28"/>
      <c r="FK688" s="28"/>
      <c r="FL688" s="28"/>
      <c r="FM688" s="28"/>
      <c r="FN688" s="28"/>
      <c r="FO688" s="28"/>
      <c r="FP688" s="28"/>
      <c r="FQ688" s="28"/>
      <c r="FR688" s="28"/>
      <c r="FS688" s="28"/>
      <c r="FT688" s="28"/>
      <c r="FU688" s="28"/>
      <c r="FV688" s="28"/>
      <c r="FW688" s="28"/>
      <c r="FX688" s="28"/>
      <c r="FY688" s="28"/>
      <c r="FZ688" s="28"/>
      <c r="GA688" s="28"/>
      <c r="GB688" s="28"/>
      <c r="GC688" s="28"/>
      <c r="GD688" s="28"/>
      <c r="GE688" s="28"/>
      <c r="GF688" s="28"/>
      <c r="GG688" s="28"/>
      <c r="GH688" s="28"/>
      <c r="GI688" s="28"/>
      <c r="GJ688" s="28"/>
      <c r="GK688" s="28"/>
      <c r="GL688" s="28"/>
      <c r="GM688" s="28"/>
      <c r="GN688" s="28"/>
      <c r="GO688" s="28"/>
      <c r="GP688" s="28"/>
      <c r="GQ688" s="28"/>
      <c r="GR688" s="28"/>
      <c r="GS688" s="28"/>
      <c r="GT688" s="28"/>
      <c r="GU688" s="28"/>
      <c r="GV688" s="28"/>
      <c r="GW688" s="28"/>
      <c r="GX688" s="28"/>
      <c r="GY688" s="28"/>
      <c r="GZ688" s="28"/>
      <c r="HA688" s="28"/>
      <c r="HB688" s="28"/>
      <c r="HC688" s="28"/>
      <c r="HD688" s="28"/>
      <c r="HE688" s="28"/>
      <c r="HF688" s="28"/>
      <c r="HG688" s="28"/>
      <c r="HH688" s="28"/>
      <c r="HI688" s="28"/>
      <c r="HJ688" s="28"/>
      <c r="HK688" s="28"/>
      <c r="HL688" s="28"/>
      <c r="HM688" s="28"/>
      <c r="HN688" s="28"/>
      <c r="HO688" s="28"/>
      <c r="HP688" s="28"/>
      <c r="HQ688" s="28"/>
      <c r="HR688" s="28"/>
      <c r="HS688" s="28"/>
      <c r="HT688" s="28"/>
      <c r="HU688" s="28"/>
      <c r="HV688" s="28"/>
      <c r="HW688" s="28"/>
      <c r="HX688" s="28"/>
      <c r="HY688" s="28"/>
      <c r="HZ688" s="28"/>
      <c r="IA688" s="28"/>
      <c r="IB688" s="28"/>
      <c r="IC688" s="28"/>
      <c r="ID688" s="28"/>
      <c r="IE688" s="28"/>
      <c r="IF688" s="28"/>
      <c r="IG688" s="28"/>
      <c r="IH688" s="28"/>
      <c r="II688" s="28"/>
      <c r="IJ688" s="28"/>
      <c r="IK688" s="28"/>
      <c r="IL688" s="28"/>
      <c r="IM688" s="28"/>
    </row>
    <row r="689" spans="1:247" ht="25.5">
      <c r="A689" s="17" t="s">
        <v>3959</v>
      </c>
      <c r="B689" s="18" t="s">
        <v>3960</v>
      </c>
      <c r="C689" s="19" t="s">
        <v>423</v>
      </c>
      <c r="D689" s="20" t="s">
        <v>3961</v>
      </c>
      <c r="E689" s="21" t="s">
        <v>425</v>
      </c>
      <c r="F689" s="17" t="s">
        <v>388</v>
      </c>
      <c r="G689" s="17" t="s">
        <v>3283</v>
      </c>
      <c r="H689" s="21" t="s">
        <v>3284</v>
      </c>
      <c r="I689" s="17" t="s">
        <v>427</v>
      </c>
      <c r="J689" s="21" t="s">
        <v>3962</v>
      </c>
      <c r="K689" s="24"/>
      <c r="L689" s="25">
        <v>2500</v>
      </c>
      <c r="M689" s="37" t="s">
        <v>3963</v>
      </c>
      <c r="N689" s="27"/>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28"/>
      <c r="AY689" s="28"/>
      <c r="AZ689" s="28"/>
      <c r="BA689" s="28"/>
      <c r="BB689" s="28"/>
      <c r="BC689" s="28"/>
      <c r="BD689" s="28"/>
      <c r="BE689" s="28"/>
      <c r="BF689" s="28"/>
      <c r="BG689" s="28"/>
      <c r="BH689" s="28"/>
      <c r="BI689" s="28"/>
      <c r="BJ689" s="28"/>
      <c r="BK689" s="28"/>
      <c r="BL689" s="28"/>
      <c r="BM689" s="28"/>
      <c r="BN689" s="28"/>
      <c r="BO689" s="28"/>
      <c r="BP689" s="28"/>
      <c r="BQ689" s="28"/>
      <c r="BR689" s="28"/>
      <c r="BS689" s="28"/>
      <c r="BT689" s="28"/>
      <c r="BU689" s="28"/>
      <c r="BV689" s="28"/>
      <c r="BW689" s="28"/>
      <c r="BX689" s="28"/>
      <c r="BY689" s="28"/>
      <c r="BZ689" s="28"/>
      <c r="CA689" s="28"/>
      <c r="CB689" s="28"/>
      <c r="CC689" s="28"/>
      <c r="CD689" s="28"/>
      <c r="CE689" s="28"/>
      <c r="CF689" s="28"/>
      <c r="CG689" s="28"/>
      <c r="CH689" s="28"/>
      <c r="CI689" s="28"/>
      <c r="CJ689" s="28"/>
      <c r="CK689" s="28"/>
      <c r="CL689" s="28"/>
      <c r="CM689" s="28"/>
      <c r="CN689" s="28"/>
      <c r="CO689" s="28"/>
      <c r="CP689" s="28"/>
      <c r="CQ689" s="28"/>
      <c r="CR689" s="28"/>
      <c r="CS689" s="28"/>
      <c r="CT689" s="28"/>
      <c r="CU689" s="28"/>
      <c r="CV689" s="28"/>
      <c r="CW689" s="28"/>
      <c r="CX689" s="28"/>
      <c r="CY689" s="28"/>
      <c r="CZ689" s="28"/>
      <c r="DA689" s="28"/>
      <c r="DB689" s="28"/>
      <c r="DC689" s="28"/>
      <c r="DD689" s="28"/>
      <c r="DE689" s="28"/>
      <c r="DF689" s="28"/>
      <c r="DG689" s="28"/>
      <c r="DH689" s="28"/>
      <c r="DI689" s="28"/>
      <c r="DJ689" s="28"/>
      <c r="DK689" s="28"/>
      <c r="DL689" s="28"/>
      <c r="DM689" s="28"/>
      <c r="DN689" s="28"/>
      <c r="DO689" s="28"/>
      <c r="DP689" s="28"/>
      <c r="DQ689" s="28"/>
      <c r="DR689" s="28"/>
      <c r="DS689" s="28"/>
      <c r="DT689" s="28"/>
      <c r="DU689" s="28"/>
      <c r="DV689" s="28"/>
      <c r="DW689" s="28"/>
      <c r="DX689" s="28"/>
      <c r="DY689" s="28"/>
      <c r="DZ689" s="28"/>
      <c r="EA689" s="28"/>
      <c r="EB689" s="28"/>
      <c r="EC689" s="28"/>
      <c r="ED689" s="28"/>
      <c r="EE689" s="28"/>
      <c r="EF689" s="28"/>
      <c r="EG689" s="28"/>
      <c r="EH689" s="28"/>
      <c r="EI689" s="28"/>
      <c r="EJ689" s="28"/>
      <c r="EK689" s="28"/>
      <c r="EL689" s="28"/>
      <c r="EM689" s="28"/>
      <c r="EN689" s="28"/>
      <c r="EO689" s="28"/>
      <c r="EP689" s="28"/>
      <c r="EQ689" s="28"/>
      <c r="ER689" s="28"/>
      <c r="ES689" s="28"/>
      <c r="ET689" s="28"/>
      <c r="EU689" s="28"/>
      <c r="EV689" s="28"/>
      <c r="EW689" s="28"/>
      <c r="EX689" s="28"/>
      <c r="EY689" s="28"/>
      <c r="EZ689" s="28"/>
      <c r="FA689" s="28"/>
      <c r="FB689" s="28"/>
      <c r="FC689" s="28"/>
      <c r="FD689" s="28"/>
      <c r="FE689" s="28"/>
      <c r="FF689" s="28"/>
      <c r="FG689" s="28"/>
      <c r="FH689" s="28"/>
      <c r="FI689" s="28"/>
      <c r="FJ689" s="28"/>
      <c r="FK689" s="28"/>
      <c r="FL689" s="28"/>
      <c r="FM689" s="28"/>
      <c r="FN689" s="28"/>
      <c r="FO689" s="28"/>
      <c r="FP689" s="28"/>
      <c r="FQ689" s="28"/>
      <c r="FR689" s="28"/>
      <c r="FS689" s="28"/>
      <c r="FT689" s="28"/>
      <c r="FU689" s="28"/>
      <c r="FV689" s="28"/>
      <c r="FW689" s="28"/>
      <c r="FX689" s="28"/>
      <c r="FY689" s="28"/>
      <c r="FZ689" s="28"/>
      <c r="GA689" s="28"/>
      <c r="GB689" s="28"/>
      <c r="GC689" s="28"/>
      <c r="GD689" s="28"/>
      <c r="GE689" s="28"/>
      <c r="GF689" s="28"/>
      <c r="GG689" s="28"/>
      <c r="GH689" s="28"/>
      <c r="GI689" s="28"/>
      <c r="GJ689" s="28"/>
      <c r="GK689" s="28"/>
      <c r="GL689" s="28"/>
      <c r="GM689" s="28"/>
      <c r="GN689" s="28"/>
      <c r="GO689" s="28"/>
      <c r="GP689" s="28"/>
      <c r="GQ689" s="28"/>
      <c r="GR689" s="28"/>
      <c r="GS689" s="28"/>
      <c r="GT689" s="28"/>
      <c r="GU689" s="28"/>
      <c r="GV689" s="28"/>
      <c r="GW689" s="28"/>
      <c r="GX689" s="28"/>
      <c r="GY689" s="28"/>
      <c r="GZ689" s="28"/>
      <c r="HA689" s="28"/>
      <c r="HB689" s="28"/>
      <c r="HC689" s="28"/>
      <c r="HD689" s="28"/>
      <c r="HE689" s="28"/>
      <c r="HF689" s="28"/>
      <c r="HG689" s="28"/>
      <c r="HH689" s="28"/>
      <c r="HI689" s="28"/>
      <c r="HJ689" s="28"/>
      <c r="HK689" s="28"/>
      <c r="HL689" s="28"/>
      <c r="HM689" s="28"/>
      <c r="HN689" s="28"/>
      <c r="HO689" s="28"/>
      <c r="HP689" s="28"/>
      <c r="HQ689" s="28"/>
      <c r="HR689" s="28"/>
      <c r="HS689" s="28"/>
      <c r="HT689" s="28"/>
      <c r="HU689" s="28"/>
      <c r="HV689" s="28"/>
      <c r="HW689" s="28"/>
      <c r="HX689" s="28"/>
      <c r="HY689" s="28"/>
      <c r="HZ689" s="28"/>
      <c r="IA689" s="28"/>
      <c r="IB689" s="28"/>
      <c r="IC689" s="28"/>
      <c r="ID689" s="28"/>
      <c r="IE689" s="28"/>
      <c r="IF689" s="28"/>
      <c r="IG689" s="28"/>
      <c r="IH689" s="28"/>
      <c r="II689" s="28"/>
      <c r="IJ689" s="28"/>
      <c r="IK689" s="28"/>
      <c r="IL689" s="28"/>
      <c r="IM689" s="28"/>
    </row>
    <row r="690" spans="1:247" ht="51">
      <c r="A690" s="17" t="s">
        <v>3964</v>
      </c>
      <c r="B690" s="18" t="s">
        <v>3960</v>
      </c>
      <c r="C690" s="19" t="s">
        <v>531</v>
      </c>
      <c r="D690" s="20" t="s">
        <v>540</v>
      </c>
      <c r="E690" s="21" t="s">
        <v>541</v>
      </c>
      <c r="F690" s="17" t="s">
        <v>368</v>
      </c>
      <c r="G690" s="17" t="s">
        <v>534</v>
      </c>
      <c r="H690" s="21" t="s">
        <v>867</v>
      </c>
      <c r="I690" s="17" t="s">
        <v>781</v>
      </c>
      <c r="J690" s="21" t="s">
        <v>867</v>
      </c>
      <c r="K690" s="24"/>
      <c r="L690" s="25">
        <v>5000</v>
      </c>
      <c r="M690" s="37"/>
      <c r="N690" s="27" t="s">
        <v>3965</v>
      </c>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c r="BA690" s="28"/>
      <c r="BB690" s="28"/>
      <c r="BC690" s="28"/>
      <c r="BD690" s="28"/>
      <c r="BE690" s="28"/>
      <c r="BF690" s="28"/>
      <c r="BG690" s="28"/>
      <c r="BH690" s="28"/>
      <c r="BI690" s="28"/>
      <c r="BJ690" s="28"/>
      <c r="BK690" s="28"/>
      <c r="BL690" s="28"/>
      <c r="BM690" s="28"/>
      <c r="BN690" s="28"/>
      <c r="BO690" s="28"/>
      <c r="BP690" s="28"/>
      <c r="BQ690" s="28"/>
      <c r="BR690" s="28"/>
      <c r="BS690" s="28"/>
      <c r="BT690" s="28"/>
      <c r="BU690" s="28"/>
      <c r="BV690" s="28"/>
      <c r="BW690" s="28"/>
      <c r="BX690" s="28"/>
      <c r="BY690" s="28"/>
      <c r="BZ690" s="28"/>
      <c r="CA690" s="28"/>
      <c r="CB690" s="28"/>
      <c r="CC690" s="28"/>
      <c r="CD690" s="28"/>
      <c r="CE690" s="28"/>
      <c r="CF690" s="28"/>
      <c r="CG690" s="28"/>
      <c r="CH690" s="28"/>
      <c r="CI690" s="28"/>
      <c r="CJ690" s="28"/>
      <c r="CK690" s="28"/>
      <c r="CL690" s="28"/>
      <c r="CM690" s="28"/>
      <c r="CN690" s="28"/>
      <c r="CO690" s="28"/>
      <c r="CP690" s="28"/>
      <c r="CQ690" s="28"/>
      <c r="CR690" s="28"/>
      <c r="CS690" s="28"/>
      <c r="CT690" s="28"/>
      <c r="CU690" s="28"/>
      <c r="CV690" s="28"/>
      <c r="CW690" s="28"/>
      <c r="CX690" s="28"/>
      <c r="CY690" s="28"/>
      <c r="CZ690" s="28"/>
      <c r="DA690" s="28"/>
      <c r="DB690" s="28"/>
      <c r="DC690" s="28"/>
      <c r="DD690" s="28"/>
      <c r="DE690" s="28"/>
      <c r="DF690" s="28"/>
      <c r="DG690" s="28"/>
      <c r="DH690" s="28"/>
      <c r="DI690" s="28"/>
      <c r="DJ690" s="28"/>
      <c r="DK690" s="28"/>
      <c r="DL690" s="28"/>
      <c r="DM690" s="28"/>
      <c r="DN690" s="28"/>
      <c r="DO690" s="28"/>
      <c r="DP690" s="28"/>
      <c r="DQ690" s="28"/>
      <c r="DR690" s="28"/>
      <c r="DS690" s="28"/>
      <c r="DT690" s="28"/>
      <c r="DU690" s="28"/>
      <c r="DV690" s="28"/>
      <c r="DW690" s="28"/>
      <c r="DX690" s="28"/>
      <c r="DY690" s="28"/>
      <c r="DZ690" s="28"/>
      <c r="EA690" s="28"/>
      <c r="EB690" s="28"/>
      <c r="EC690" s="28"/>
      <c r="ED690" s="28"/>
      <c r="EE690" s="28"/>
      <c r="EF690" s="28"/>
      <c r="EG690" s="28"/>
      <c r="EH690" s="28"/>
      <c r="EI690" s="28"/>
      <c r="EJ690" s="28"/>
      <c r="EK690" s="28"/>
      <c r="EL690" s="28"/>
      <c r="EM690" s="28"/>
      <c r="EN690" s="28"/>
      <c r="EO690" s="28"/>
      <c r="EP690" s="28"/>
      <c r="EQ690" s="28"/>
      <c r="ER690" s="28"/>
      <c r="ES690" s="28"/>
      <c r="ET690" s="28"/>
      <c r="EU690" s="28"/>
      <c r="EV690" s="28"/>
      <c r="EW690" s="28"/>
      <c r="EX690" s="28"/>
      <c r="EY690" s="28"/>
      <c r="EZ690" s="28"/>
      <c r="FA690" s="28"/>
      <c r="FB690" s="28"/>
      <c r="FC690" s="28"/>
      <c r="FD690" s="28"/>
      <c r="FE690" s="28"/>
      <c r="FF690" s="28"/>
      <c r="FG690" s="28"/>
      <c r="FH690" s="28"/>
      <c r="FI690" s="28"/>
      <c r="FJ690" s="28"/>
      <c r="FK690" s="28"/>
      <c r="FL690" s="28"/>
      <c r="FM690" s="28"/>
      <c r="FN690" s="28"/>
      <c r="FO690" s="28"/>
      <c r="FP690" s="28"/>
      <c r="FQ690" s="28"/>
      <c r="FR690" s="28"/>
      <c r="FS690" s="28"/>
      <c r="FT690" s="28"/>
      <c r="FU690" s="28"/>
      <c r="FV690" s="28"/>
      <c r="FW690" s="28"/>
      <c r="FX690" s="28"/>
      <c r="FY690" s="28"/>
      <c r="FZ690" s="28"/>
      <c r="GA690" s="28"/>
      <c r="GB690" s="28"/>
      <c r="GC690" s="28"/>
      <c r="GD690" s="28"/>
      <c r="GE690" s="28"/>
      <c r="GF690" s="28"/>
      <c r="GG690" s="28"/>
      <c r="GH690" s="28"/>
      <c r="GI690" s="28"/>
      <c r="GJ690" s="28"/>
      <c r="GK690" s="28"/>
      <c r="GL690" s="28"/>
      <c r="GM690" s="28"/>
      <c r="GN690" s="28"/>
      <c r="GO690" s="28"/>
      <c r="GP690" s="28"/>
      <c r="GQ690" s="28"/>
      <c r="GR690" s="28"/>
      <c r="GS690" s="28"/>
      <c r="GT690" s="28"/>
      <c r="GU690" s="28"/>
      <c r="GV690" s="28"/>
      <c r="GW690" s="28"/>
      <c r="GX690" s="28"/>
      <c r="GY690" s="28"/>
      <c r="GZ690" s="28"/>
      <c r="HA690" s="28"/>
      <c r="HB690" s="28"/>
      <c r="HC690" s="28"/>
      <c r="HD690" s="28"/>
      <c r="HE690" s="28"/>
      <c r="HF690" s="28"/>
      <c r="HG690" s="28"/>
      <c r="HH690" s="28"/>
      <c r="HI690" s="28"/>
      <c r="HJ690" s="28"/>
      <c r="HK690" s="28"/>
      <c r="HL690" s="28"/>
      <c r="HM690" s="28"/>
      <c r="HN690" s="28"/>
      <c r="HO690" s="28"/>
      <c r="HP690" s="28"/>
      <c r="HQ690" s="28"/>
      <c r="HR690" s="28"/>
      <c r="HS690" s="28"/>
      <c r="HT690" s="28"/>
      <c r="HU690" s="28"/>
      <c r="HV690" s="28"/>
      <c r="HW690" s="28"/>
      <c r="HX690" s="28"/>
      <c r="HY690" s="28"/>
      <c r="HZ690" s="28"/>
      <c r="IA690" s="28"/>
      <c r="IB690" s="28"/>
      <c r="IC690" s="28"/>
      <c r="ID690" s="28"/>
      <c r="IE690" s="28"/>
      <c r="IF690" s="28"/>
      <c r="IG690" s="28"/>
      <c r="IH690" s="28"/>
      <c r="II690" s="28"/>
      <c r="IJ690" s="28"/>
      <c r="IK690" s="28"/>
      <c r="IL690" s="28"/>
      <c r="IM690" s="28"/>
    </row>
    <row r="691" spans="1:247" ht="25.5">
      <c r="A691" s="17" t="s">
        <v>3966</v>
      </c>
      <c r="B691" s="18" t="s">
        <v>3960</v>
      </c>
      <c r="C691" s="19" t="s">
        <v>522</v>
      </c>
      <c r="D691" s="20" t="s">
        <v>3008</v>
      </c>
      <c r="E691" s="21" t="s">
        <v>919</v>
      </c>
      <c r="F691" s="17" t="s">
        <v>368</v>
      </c>
      <c r="G691" s="17" t="s">
        <v>3967</v>
      </c>
      <c r="H691" s="21" t="s">
        <v>3968</v>
      </c>
      <c r="I691" s="17" t="s">
        <v>3969</v>
      </c>
      <c r="J691" s="21" t="s">
        <v>3970</v>
      </c>
      <c r="K691" s="24" t="s">
        <v>3971</v>
      </c>
      <c r="L691" s="25">
        <v>1200</v>
      </c>
      <c r="M691" s="37"/>
      <c r="N691" s="27" t="s">
        <v>3972</v>
      </c>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28"/>
      <c r="BG691" s="28"/>
      <c r="BH691" s="28"/>
      <c r="BI691" s="28"/>
      <c r="BJ691" s="28"/>
      <c r="BK691" s="28"/>
      <c r="BL691" s="28"/>
      <c r="BM691" s="28"/>
      <c r="BN691" s="28"/>
      <c r="BO691" s="28"/>
      <c r="BP691" s="28"/>
      <c r="BQ691" s="28"/>
      <c r="BR691" s="28"/>
      <c r="BS691" s="28"/>
      <c r="BT691" s="28"/>
      <c r="BU691" s="28"/>
      <c r="BV691" s="28"/>
      <c r="BW691" s="28"/>
      <c r="BX691" s="28"/>
      <c r="BY691" s="28"/>
      <c r="BZ691" s="28"/>
      <c r="CA691" s="28"/>
      <c r="CB691" s="28"/>
      <c r="CC691" s="28"/>
      <c r="CD691" s="28"/>
      <c r="CE691" s="28"/>
      <c r="CF691" s="28"/>
      <c r="CG691" s="28"/>
      <c r="CH691" s="28"/>
      <c r="CI691" s="28"/>
      <c r="CJ691" s="28"/>
      <c r="CK691" s="28"/>
      <c r="CL691" s="28"/>
      <c r="CM691" s="28"/>
      <c r="CN691" s="28"/>
      <c r="CO691" s="28"/>
      <c r="CP691" s="28"/>
      <c r="CQ691" s="28"/>
      <c r="CR691" s="28"/>
      <c r="CS691" s="28"/>
      <c r="CT691" s="28"/>
      <c r="CU691" s="28"/>
      <c r="CV691" s="28"/>
      <c r="CW691" s="28"/>
      <c r="CX691" s="28"/>
      <c r="CY691" s="28"/>
      <c r="CZ691" s="28"/>
      <c r="DA691" s="28"/>
      <c r="DB691" s="28"/>
      <c r="DC691" s="28"/>
      <c r="DD691" s="28"/>
      <c r="DE691" s="28"/>
      <c r="DF691" s="28"/>
      <c r="DG691" s="28"/>
      <c r="DH691" s="28"/>
      <c r="DI691" s="28"/>
      <c r="DJ691" s="28"/>
      <c r="DK691" s="28"/>
      <c r="DL691" s="28"/>
      <c r="DM691" s="28"/>
      <c r="DN691" s="28"/>
      <c r="DO691" s="28"/>
      <c r="DP691" s="28"/>
      <c r="DQ691" s="28"/>
      <c r="DR691" s="28"/>
      <c r="DS691" s="28"/>
      <c r="DT691" s="28"/>
      <c r="DU691" s="28"/>
      <c r="DV691" s="28"/>
      <c r="DW691" s="28"/>
      <c r="DX691" s="28"/>
      <c r="DY691" s="28"/>
      <c r="DZ691" s="28"/>
      <c r="EA691" s="28"/>
      <c r="EB691" s="28"/>
      <c r="EC691" s="28"/>
      <c r="ED691" s="28"/>
      <c r="EE691" s="28"/>
      <c r="EF691" s="28"/>
      <c r="EG691" s="28"/>
      <c r="EH691" s="28"/>
      <c r="EI691" s="28"/>
      <c r="EJ691" s="28"/>
      <c r="EK691" s="28"/>
      <c r="EL691" s="28"/>
      <c r="EM691" s="28"/>
      <c r="EN691" s="28"/>
      <c r="EO691" s="28"/>
      <c r="EP691" s="28"/>
      <c r="EQ691" s="28"/>
      <c r="ER691" s="28"/>
      <c r="ES691" s="28"/>
      <c r="ET691" s="28"/>
      <c r="EU691" s="28"/>
      <c r="EV691" s="28"/>
      <c r="EW691" s="28"/>
      <c r="EX691" s="28"/>
      <c r="EY691" s="28"/>
      <c r="EZ691" s="28"/>
      <c r="FA691" s="28"/>
      <c r="FB691" s="28"/>
      <c r="FC691" s="28"/>
      <c r="FD691" s="28"/>
      <c r="FE691" s="28"/>
      <c r="FF691" s="28"/>
      <c r="FG691" s="28"/>
      <c r="FH691" s="28"/>
      <c r="FI691" s="28"/>
      <c r="FJ691" s="28"/>
      <c r="FK691" s="28"/>
      <c r="FL691" s="28"/>
      <c r="FM691" s="28"/>
      <c r="FN691" s="28"/>
      <c r="FO691" s="28"/>
      <c r="FP691" s="28"/>
      <c r="FQ691" s="28"/>
      <c r="FR691" s="28"/>
      <c r="FS691" s="28"/>
      <c r="FT691" s="28"/>
      <c r="FU691" s="28"/>
      <c r="FV691" s="28"/>
      <c r="FW691" s="28"/>
      <c r="FX691" s="28"/>
      <c r="FY691" s="28"/>
      <c r="FZ691" s="28"/>
      <c r="GA691" s="28"/>
      <c r="GB691" s="28"/>
      <c r="GC691" s="28"/>
      <c r="GD691" s="28"/>
      <c r="GE691" s="28"/>
      <c r="GF691" s="28"/>
      <c r="GG691" s="28"/>
      <c r="GH691" s="28"/>
      <c r="GI691" s="28"/>
      <c r="GJ691" s="28"/>
      <c r="GK691" s="28"/>
      <c r="GL691" s="28"/>
      <c r="GM691" s="28"/>
      <c r="GN691" s="28"/>
      <c r="GO691" s="28"/>
      <c r="GP691" s="28"/>
      <c r="GQ691" s="28"/>
      <c r="GR691" s="28"/>
      <c r="GS691" s="28"/>
      <c r="GT691" s="28"/>
      <c r="GU691" s="28"/>
      <c r="GV691" s="28"/>
      <c r="GW691" s="28"/>
      <c r="GX691" s="28"/>
      <c r="GY691" s="28"/>
      <c r="GZ691" s="28"/>
      <c r="HA691" s="28"/>
      <c r="HB691" s="28"/>
      <c r="HC691" s="28"/>
      <c r="HD691" s="28"/>
      <c r="HE691" s="28"/>
      <c r="HF691" s="28"/>
      <c r="HG691" s="28"/>
      <c r="HH691" s="28"/>
      <c r="HI691" s="28"/>
      <c r="HJ691" s="28"/>
      <c r="HK691" s="28"/>
      <c r="HL691" s="28"/>
      <c r="HM691" s="28"/>
      <c r="HN691" s="28"/>
      <c r="HO691" s="28"/>
      <c r="HP691" s="28"/>
      <c r="HQ691" s="28"/>
      <c r="HR691" s="28"/>
      <c r="HS691" s="28"/>
      <c r="HT691" s="28"/>
      <c r="HU691" s="28"/>
      <c r="HV691" s="28"/>
      <c r="HW691" s="28"/>
      <c r="HX691" s="28"/>
      <c r="HY691" s="28"/>
      <c r="HZ691" s="28"/>
      <c r="IA691" s="28"/>
      <c r="IB691" s="28"/>
      <c r="IC691" s="28"/>
      <c r="ID691" s="28"/>
      <c r="IE691" s="28"/>
      <c r="IF691" s="28"/>
      <c r="IG691" s="28"/>
      <c r="IH691" s="28"/>
      <c r="II691" s="28"/>
      <c r="IJ691" s="28"/>
      <c r="IK691" s="28"/>
      <c r="IL691" s="28"/>
      <c r="IM691" s="28"/>
    </row>
    <row r="692" spans="1:247" ht="25.5">
      <c r="A692" s="17" t="s">
        <v>3973</v>
      </c>
      <c r="B692" s="18" t="s">
        <v>3960</v>
      </c>
      <c r="C692" s="19" t="s">
        <v>3671</v>
      </c>
      <c r="D692" s="20" t="s">
        <v>580</v>
      </c>
      <c r="E692" s="21" t="s">
        <v>581</v>
      </c>
      <c r="F692" s="17" t="s">
        <v>368</v>
      </c>
      <c r="G692" s="17" t="s">
        <v>3974</v>
      </c>
      <c r="H692" s="21" t="s">
        <v>3975</v>
      </c>
      <c r="I692" s="17" t="s">
        <v>3976</v>
      </c>
      <c r="J692" s="21" t="s">
        <v>3977</v>
      </c>
      <c r="K692" s="24"/>
      <c r="L692" s="25">
        <v>860</v>
      </c>
      <c r="M692" s="37"/>
      <c r="N692" s="27" t="s">
        <v>3978</v>
      </c>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c r="BA692" s="28"/>
      <c r="BB692" s="28"/>
      <c r="BC692" s="28"/>
      <c r="BD692" s="28"/>
      <c r="BE692" s="28"/>
      <c r="BF692" s="28"/>
      <c r="BG692" s="28"/>
      <c r="BH692" s="28"/>
      <c r="BI692" s="28"/>
      <c r="BJ692" s="28"/>
      <c r="BK692" s="28"/>
      <c r="BL692" s="28"/>
      <c r="BM692" s="28"/>
      <c r="BN692" s="28"/>
      <c r="BO692" s="28"/>
      <c r="BP692" s="28"/>
      <c r="BQ692" s="28"/>
      <c r="BR692" s="28"/>
      <c r="BS692" s="28"/>
      <c r="BT692" s="28"/>
      <c r="BU692" s="28"/>
      <c r="BV692" s="28"/>
      <c r="BW692" s="28"/>
      <c r="BX692" s="28"/>
      <c r="BY692" s="28"/>
      <c r="BZ692" s="28"/>
      <c r="CA692" s="28"/>
      <c r="CB692" s="28"/>
      <c r="CC692" s="28"/>
      <c r="CD692" s="28"/>
      <c r="CE692" s="28"/>
      <c r="CF692" s="28"/>
      <c r="CG692" s="28"/>
      <c r="CH692" s="28"/>
      <c r="CI692" s="28"/>
      <c r="CJ692" s="28"/>
      <c r="CK692" s="28"/>
      <c r="CL692" s="28"/>
      <c r="CM692" s="28"/>
      <c r="CN692" s="28"/>
      <c r="CO692" s="28"/>
      <c r="CP692" s="28"/>
      <c r="CQ692" s="28"/>
      <c r="CR692" s="28"/>
      <c r="CS692" s="28"/>
      <c r="CT692" s="28"/>
      <c r="CU692" s="28"/>
      <c r="CV692" s="28"/>
      <c r="CW692" s="28"/>
      <c r="CX692" s="28"/>
      <c r="CY692" s="28"/>
      <c r="CZ692" s="28"/>
      <c r="DA692" s="28"/>
      <c r="DB692" s="28"/>
      <c r="DC692" s="28"/>
      <c r="DD692" s="28"/>
      <c r="DE692" s="28"/>
      <c r="DF692" s="28"/>
      <c r="DG692" s="28"/>
      <c r="DH692" s="28"/>
      <c r="DI692" s="28"/>
      <c r="DJ692" s="28"/>
      <c r="DK692" s="28"/>
      <c r="DL692" s="28"/>
      <c r="DM692" s="28"/>
      <c r="DN692" s="28"/>
      <c r="DO692" s="28"/>
      <c r="DP692" s="28"/>
      <c r="DQ692" s="28"/>
      <c r="DR692" s="28"/>
      <c r="DS692" s="28"/>
      <c r="DT692" s="28"/>
      <c r="DU692" s="28"/>
      <c r="DV692" s="28"/>
      <c r="DW692" s="28"/>
      <c r="DX692" s="28"/>
      <c r="DY692" s="28"/>
      <c r="DZ692" s="28"/>
      <c r="EA692" s="28"/>
      <c r="EB692" s="28"/>
      <c r="EC692" s="28"/>
      <c r="ED692" s="28"/>
      <c r="EE692" s="28"/>
      <c r="EF692" s="28"/>
      <c r="EG692" s="28"/>
      <c r="EH692" s="28"/>
      <c r="EI692" s="28"/>
      <c r="EJ692" s="28"/>
      <c r="EK692" s="28"/>
      <c r="EL692" s="28"/>
      <c r="EM692" s="28"/>
      <c r="EN692" s="28"/>
      <c r="EO692" s="28"/>
      <c r="EP692" s="28"/>
      <c r="EQ692" s="28"/>
      <c r="ER692" s="28"/>
      <c r="ES692" s="28"/>
      <c r="ET692" s="28"/>
      <c r="EU692" s="28"/>
      <c r="EV692" s="28"/>
      <c r="EW692" s="28"/>
      <c r="EX692" s="28"/>
      <c r="EY692" s="28"/>
      <c r="EZ692" s="28"/>
      <c r="FA692" s="28"/>
      <c r="FB692" s="28"/>
      <c r="FC692" s="28"/>
      <c r="FD692" s="28"/>
      <c r="FE692" s="28"/>
      <c r="FF692" s="28"/>
      <c r="FG692" s="28"/>
      <c r="FH692" s="28"/>
      <c r="FI692" s="28"/>
      <c r="FJ692" s="28"/>
      <c r="FK692" s="28"/>
      <c r="FL692" s="28"/>
      <c r="FM692" s="28"/>
      <c r="FN692" s="28"/>
      <c r="FO692" s="28"/>
      <c r="FP692" s="28"/>
      <c r="FQ692" s="28"/>
      <c r="FR692" s="28"/>
      <c r="FS692" s="28"/>
      <c r="FT692" s="28"/>
      <c r="FU692" s="28"/>
      <c r="FV692" s="28"/>
      <c r="FW692" s="28"/>
      <c r="FX692" s="28"/>
      <c r="FY692" s="28"/>
      <c r="FZ692" s="28"/>
      <c r="GA692" s="28"/>
      <c r="GB692" s="28"/>
      <c r="GC692" s="28"/>
      <c r="GD692" s="28"/>
      <c r="GE692" s="28"/>
      <c r="GF692" s="28"/>
      <c r="GG692" s="28"/>
      <c r="GH692" s="28"/>
      <c r="GI692" s="28"/>
      <c r="GJ692" s="28"/>
      <c r="GK692" s="28"/>
      <c r="GL692" s="28"/>
      <c r="GM692" s="28"/>
      <c r="GN692" s="28"/>
      <c r="GO692" s="28"/>
      <c r="GP692" s="28"/>
      <c r="GQ692" s="28"/>
      <c r="GR692" s="28"/>
      <c r="GS692" s="28"/>
      <c r="GT692" s="28"/>
      <c r="GU692" s="28"/>
      <c r="GV692" s="28"/>
      <c r="GW692" s="28"/>
      <c r="GX692" s="28"/>
      <c r="GY692" s="28"/>
      <c r="GZ692" s="28"/>
      <c r="HA692" s="28"/>
      <c r="HB692" s="28"/>
      <c r="HC692" s="28"/>
      <c r="HD692" s="28"/>
      <c r="HE692" s="28"/>
      <c r="HF692" s="28"/>
      <c r="HG692" s="28"/>
      <c r="HH692" s="28"/>
      <c r="HI692" s="28"/>
      <c r="HJ692" s="28"/>
      <c r="HK692" s="28"/>
      <c r="HL692" s="28"/>
      <c r="HM692" s="28"/>
      <c r="HN692" s="28"/>
      <c r="HO692" s="28"/>
      <c r="HP692" s="28"/>
      <c r="HQ692" s="28"/>
      <c r="HR692" s="28"/>
      <c r="HS692" s="28"/>
      <c r="HT692" s="28"/>
      <c r="HU692" s="28"/>
      <c r="HV692" s="28"/>
      <c r="HW692" s="28"/>
      <c r="HX692" s="28"/>
      <c r="HY692" s="28"/>
      <c r="HZ692" s="28"/>
      <c r="IA692" s="28"/>
      <c r="IB692" s="28"/>
      <c r="IC692" s="28"/>
      <c r="ID692" s="28"/>
      <c r="IE692" s="28"/>
      <c r="IF692" s="28"/>
      <c r="IG692" s="28"/>
      <c r="IH692" s="28"/>
      <c r="II692" s="28"/>
      <c r="IJ692" s="28"/>
      <c r="IK692" s="28"/>
      <c r="IL692" s="28"/>
      <c r="IM692" s="28"/>
    </row>
    <row r="693" spans="1:247" ht="51">
      <c r="A693" s="17" t="s">
        <v>3979</v>
      </c>
      <c r="B693" s="18" t="s">
        <v>3980</v>
      </c>
      <c r="C693" s="19" t="s">
        <v>3981</v>
      </c>
      <c r="D693" s="20" t="s">
        <v>3982</v>
      </c>
      <c r="E693" s="21" t="s">
        <v>3983</v>
      </c>
      <c r="F693" s="17" t="s">
        <v>369</v>
      </c>
      <c r="G693" s="17">
        <v>44100000</v>
      </c>
      <c r="H693" s="21" t="s">
        <v>3984</v>
      </c>
      <c r="I693" s="17" t="s">
        <v>3985</v>
      </c>
      <c r="J693" s="21" t="s">
        <v>3986</v>
      </c>
      <c r="K693" s="24" t="s">
        <v>3987</v>
      </c>
      <c r="L693" s="25">
        <v>6783.71</v>
      </c>
      <c r="M693" s="37" t="s">
        <v>3988</v>
      </c>
      <c r="N693" s="27"/>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c r="BA693" s="28"/>
      <c r="BB693" s="28"/>
      <c r="BC693" s="28"/>
      <c r="BD693" s="28"/>
      <c r="BE693" s="28"/>
      <c r="BF693" s="28"/>
      <c r="BG693" s="28"/>
      <c r="BH693" s="28"/>
      <c r="BI693" s="28"/>
      <c r="BJ693" s="28"/>
      <c r="BK693" s="28"/>
      <c r="BL693" s="28"/>
      <c r="BM693" s="28"/>
      <c r="BN693" s="28"/>
      <c r="BO693" s="28"/>
      <c r="BP693" s="28"/>
      <c r="BQ693" s="28"/>
      <c r="BR693" s="28"/>
      <c r="BS693" s="28"/>
      <c r="BT693" s="28"/>
      <c r="BU693" s="28"/>
      <c r="BV693" s="28"/>
      <c r="BW693" s="28"/>
      <c r="BX693" s="28"/>
      <c r="BY693" s="28"/>
      <c r="BZ693" s="28"/>
      <c r="CA693" s="28"/>
      <c r="CB693" s="28"/>
      <c r="CC693" s="28"/>
      <c r="CD693" s="28"/>
      <c r="CE693" s="28"/>
      <c r="CF693" s="28"/>
      <c r="CG693" s="28"/>
      <c r="CH693" s="28"/>
      <c r="CI693" s="28"/>
      <c r="CJ693" s="28"/>
      <c r="CK693" s="28"/>
      <c r="CL693" s="28"/>
      <c r="CM693" s="28"/>
      <c r="CN693" s="28"/>
      <c r="CO693" s="28"/>
      <c r="CP693" s="28"/>
      <c r="CQ693" s="28"/>
      <c r="CR693" s="28"/>
      <c r="CS693" s="28"/>
      <c r="CT693" s="28"/>
      <c r="CU693" s="28"/>
      <c r="CV693" s="28"/>
      <c r="CW693" s="28"/>
      <c r="CX693" s="28"/>
      <c r="CY693" s="28"/>
      <c r="CZ693" s="28"/>
      <c r="DA693" s="28"/>
      <c r="DB693" s="28"/>
      <c r="DC693" s="28"/>
      <c r="DD693" s="28"/>
      <c r="DE693" s="28"/>
      <c r="DF693" s="28"/>
      <c r="DG693" s="28"/>
      <c r="DH693" s="28"/>
      <c r="DI693" s="28"/>
      <c r="DJ693" s="28"/>
      <c r="DK693" s="28"/>
      <c r="DL693" s="28"/>
      <c r="DM693" s="28"/>
      <c r="DN693" s="28"/>
      <c r="DO693" s="28"/>
      <c r="DP693" s="28"/>
      <c r="DQ693" s="28"/>
      <c r="DR693" s="28"/>
      <c r="DS693" s="28"/>
      <c r="DT693" s="28"/>
      <c r="DU693" s="28"/>
      <c r="DV693" s="28"/>
      <c r="DW693" s="28"/>
      <c r="DX693" s="28"/>
      <c r="DY693" s="28"/>
      <c r="DZ693" s="28"/>
      <c r="EA693" s="28"/>
      <c r="EB693" s="28"/>
      <c r="EC693" s="28"/>
      <c r="ED693" s="28"/>
      <c r="EE693" s="28"/>
      <c r="EF693" s="28"/>
      <c r="EG693" s="28"/>
      <c r="EH693" s="28"/>
      <c r="EI693" s="28"/>
      <c r="EJ693" s="28"/>
      <c r="EK693" s="28"/>
      <c r="EL693" s="28"/>
      <c r="EM693" s="28"/>
      <c r="EN693" s="28"/>
      <c r="EO693" s="28"/>
      <c r="EP693" s="28"/>
      <c r="EQ693" s="28"/>
      <c r="ER693" s="28"/>
      <c r="ES693" s="28"/>
      <c r="ET693" s="28"/>
      <c r="EU693" s="28"/>
      <c r="EV693" s="28"/>
      <c r="EW693" s="28"/>
      <c r="EX693" s="28"/>
      <c r="EY693" s="28"/>
      <c r="EZ693" s="28"/>
      <c r="FA693" s="28"/>
      <c r="FB693" s="28"/>
      <c r="FC693" s="28"/>
      <c r="FD693" s="28"/>
      <c r="FE693" s="28"/>
      <c r="FF693" s="28"/>
      <c r="FG693" s="28"/>
      <c r="FH693" s="28"/>
      <c r="FI693" s="28"/>
      <c r="FJ693" s="28"/>
      <c r="FK693" s="28"/>
      <c r="FL693" s="28"/>
      <c r="FM693" s="28"/>
      <c r="FN693" s="28"/>
      <c r="FO693" s="28"/>
      <c r="FP693" s="28"/>
      <c r="FQ693" s="28"/>
      <c r="FR693" s="28"/>
      <c r="FS693" s="28"/>
      <c r="FT693" s="28"/>
      <c r="FU693" s="28"/>
      <c r="FV693" s="28"/>
      <c r="FW693" s="28"/>
      <c r="FX693" s="28"/>
      <c r="FY693" s="28"/>
      <c r="FZ693" s="28"/>
      <c r="GA693" s="28"/>
      <c r="GB693" s="28"/>
      <c r="GC693" s="28"/>
      <c r="GD693" s="28"/>
      <c r="GE693" s="28"/>
      <c r="GF693" s="28"/>
      <c r="GG693" s="28"/>
      <c r="GH693" s="28"/>
      <c r="GI693" s="28"/>
      <c r="GJ693" s="28"/>
      <c r="GK693" s="28"/>
      <c r="GL693" s="28"/>
      <c r="GM693" s="28"/>
      <c r="GN693" s="28"/>
      <c r="GO693" s="28"/>
      <c r="GP693" s="28"/>
      <c r="GQ693" s="28"/>
      <c r="GR693" s="28"/>
      <c r="GS693" s="28"/>
      <c r="GT693" s="28"/>
      <c r="GU693" s="28"/>
      <c r="GV693" s="28"/>
      <c r="GW693" s="28"/>
      <c r="GX693" s="28"/>
      <c r="GY693" s="28"/>
      <c r="GZ693" s="28"/>
      <c r="HA693" s="28"/>
      <c r="HB693" s="28"/>
      <c r="HC693" s="28"/>
      <c r="HD693" s="28"/>
      <c r="HE693" s="28"/>
      <c r="HF693" s="28"/>
      <c r="HG693" s="28"/>
      <c r="HH693" s="28"/>
      <c r="HI693" s="28"/>
      <c r="HJ693" s="28"/>
      <c r="HK693" s="28"/>
      <c r="HL693" s="28"/>
      <c r="HM693" s="28"/>
      <c r="HN693" s="28"/>
      <c r="HO693" s="28"/>
      <c r="HP693" s="28"/>
      <c r="HQ693" s="28"/>
      <c r="HR693" s="28"/>
      <c r="HS693" s="28"/>
      <c r="HT693" s="28"/>
      <c r="HU693" s="28"/>
      <c r="HV693" s="28"/>
      <c r="HW693" s="28"/>
      <c r="HX693" s="28"/>
      <c r="HY693" s="28"/>
      <c r="HZ693" s="28"/>
      <c r="IA693" s="28"/>
      <c r="IB693" s="28"/>
      <c r="IC693" s="28"/>
      <c r="ID693" s="28"/>
      <c r="IE693" s="28"/>
      <c r="IF693" s="28"/>
      <c r="IG693" s="28"/>
      <c r="IH693" s="28"/>
      <c r="II693" s="28"/>
      <c r="IJ693" s="28"/>
      <c r="IK693" s="28"/>
      <c r="IL693" s="28"/>
      <c r="IM693" s="28"/>
    </row>
    <row r="694" spans="1:247" ht="25.5">
      <c r="A694" s="17" t="s">
        <v>3989</v>
      </c>
      <c r="B694" s="18" t="s">
        <v>3980</v>
      </c>
      <c r="C694" s="19" t="s">
        <v>423</v>
      </c>
      <c r="D694" s="20" t="s">
        <v>673</v>
      </c>
      <c r="E694" s="21" t="s">
        <v>674</v>
      </c>
      <c r="F694" s="17" t="s">
        <v>369</v>
      </c>
      <c r="G694" s="17" t="s">
        <v>675</v>
      </c>
      <c r="H694" s="21" t="s">
        <v>3990</v>
      </c>
      <c r="I694" s="17" t="s">
        <v>2310</v>
      </c>
      <c r="J694" s="21" t="s">
        <v>2311</v>
      </c>
      <c r="K694" s="24"/>
      <c r="L694" s="25">
        <v>7630</v>
      </c>
      <c r="M694" s="37" t="s">
        <v>3991</v>
      </c>
      <c r="N694" s="27"/>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c r="BA694" s="28"/>
      <c r="BB694" s="28"/>
      <c r="BC694" s="28"/>
      <c r="BD694" s="28"/>
      <c r="BE694" s="28"/>
      <c r="BF694" s="28"/>
      <c r="BG694" s="28"/>
      <c r="BH694" s="28"/>
      <c r="BI694" s="28"/>
      <c r="BJ694" s="28"/>
      <c r="BK694" s="28"/>
      <c r="BL694" s="28"/>
      <c r="BM694" s="28"/>
      <c r="BN694" s="28"/>
      <c r="BO694" s="28"/>
      <c r="BP694" s="28"/>
      <c r="BQ694" s="28"/>
      <c r="BR694" s="28"/>
      <c r="BS694" s="28"/>
      <c r="BT694" s="28"/>
      <c r="BU694" s="28"/>
      <c r="BV694" s="28"/>
      <c r="BW694" s="28"/>
      <c r="BX694" s="28"/>
      <c r="BY694" s="28"/>
      <c r="BZ694" s="28"/>
      <c r="CA694" s="28"/>
      <c r="CB694" s="28"/>
      <c r="CC694" s="28"/>
      <c r="CD694" s="28"/>
      <c r="CE694" s="28"/>
      <c r="CF694" s="28"/>
      <c r="CG694" s="28"/>
      <c r="CH694" s="28"/>
      <c r="CI694" s="28"/>
      <c r="CJ694" s="28"/>
      <c r="CK694" s="28"/>
      <c r="CL694" s="28"/>
      <c r="CM694" s="28"/>
      <c r="CN694" s="28"/>
      <c r="CO694" s="28"/>
      <c r="CP694" s="28"/>
      <c r="CQ694" s="28"/>
      <c r="CR694" s="28"/>
      <c r="CS694" s="28"/>
      <c r="CT694" s="28"/>
      <c r="CU694" s="28"/>
      <c r="CV694" s="28"/>
      <c r="CW694" s="28"/>
      <c r="CX694" s="28"/>
      <c r="CY694" s="28"/>
      <c r="CZ694" s="28"/>
      <c r="DA694" s="28"/>
      <c r="DB694" s="28"/>
      <c r="DC694" s="28"/>
      <c r="DD694" s="28"/>
      <c r="DE694" s="28"/>
      <c r="DF694" s="28"/>
      <c r="DG694" s="28"/>
      <c r="DH694" s="28"/>
      <c r="DI694" s="28"/>
      <c r="DJ694" s="28"/>
      <c r="DK694" s="28"/>
      <c r="DL694" s="28"/>
      <c r="DM694" s="28"/>
      <c r="DN694" s="28"/>
      <c r="DO694" s="28"/>
      <c r="DP694" s="28"/>
      <c r="DQ694" s="28"/>
      <c r="DR694" s="28"/>
      <c r="DS694" s="28"/>
      <c r="DT694" s="28"/>
      <c r="DU694" s="28"/>
      <c r="DV694" s="28"/>
      <c r="DW694" s="28"/>
      <c r="DX694" s="28"/>
      <c r="DY694" s="28"/>
      <c r="DZ694" s="28"/>
      <c r="EA694" s="28"/>
      <c r="EB694" s="28"/>
      <c r="EC694" s="28"/>
      <c r="ED694" s="28"/>
      <c r="EE694" s="28"/>
      <c r="EF694" s="28"/>
      <c r="EG694" s="28"/>
      <c r="EH694" s="28"/>
      <c r="EI694" s="28"/>
      <c r="EJ694" s="28"/>
      <c r="EK694" s="28"/>
      <c r="EL694" s="28"/>
      <c r="EM694" s="28"/>
      <c r="EN694" s="28"/>
      <c r="EO694" s="28"/>
      <c r="EP694" s="28"/>
      <c r="EQ694" s="28"/>
      <c r="ER694" s="28"/>
      <c r="ES694" s="28"/>
      <c r="ET694" s="28"/>
      <c r="EU694" s="28"/>
      <c r="EV694" s="28"/>
      <c r="EW694" s="28"/>
      <c r="EX694" s="28"/>
      <c r="EY694" s="28"/>
      <c r="EZ694" s="28"/>
      <c r="FA694" s="28"/>
      <c r="FB694" s="28"/>
      <c r="FC694" s="28"/>
      <c r="FD694" s="28"/>
      <c r="FE694" s="28"/>
      <c r="FF694" s="28"/>
      <c r="FG694" s="28"/>
      <c r="FH694" s="28"/>
      <c r="FI694" s="28"/>
      <c r="FJ694" s="28"/>
      <c r="FK694" s="28"/>
      <c r="FL694" s="28"/>
      <c r="FM694" s="28"/>
      <c r="FN694" s="28"/>
      <c r="FO694" s="28"/>
      <c r="FP694" s="28"/>
      <c r="FQ694" s="28"/>
      <c r="FR694" s="28"/>
      <c r="FS694" s="28"/>
      <c r="FT694" s="28"/>
      <c r="FU694" s="28"/>
      <c r="FV694" s="28"/>
      <c r="FW694" s="28"/>
      <c r="FX694" s="28"/>
      <c r="FY694" s="28"/>
      <c r="FZ694" s="28"/>
      <c r="GA694" s="28"/>
      <c r="GB694" s="28"/>
      <c r="GC694" s="28"/>
      <c r="GD694" s="28"/>
      <c r="GE694" s="28"/>
      <c r="GF694" s="28"/>
      <c r="GG694" s="28"/>
      <c r="GH694" s="28"/>
      <c r="GI694" s="28"/>
      <c r="GJ694" s="28"/>
      <c r="GK694" s="28"/>
      <c r="GL694" s="28"/>
      <c r="GM694" s="28"/>
      <c r="GN694" s="28"/>
      <c r="GO694" s="28"/>
      <c r="GP694" s="28"/>
      <c r="GQ694" s="28"/>
      <c r="GR694" s="28"/>
      <c r="GS694" s="28"/>
      <c r="GT694" s="28"/>
      <c r="GU694" s="28"/>
      <c r="GV694" s="28"/>
      <c r="GW694" s="28"/>
      <c r="GX694" s="28"/>
      <c r="GY694" s="28"/>
      <c r="GZ694" s="28"/>
      <c r="HA694" s="28"/>
      <c r="HB694" s="28"/>
      <c r="HC694" s="28"/>
      <c r="HD694" s="28"/>
      <c r="HE694" s="28"/>
      <c r="HF694" s="28"/>
      <c r="HG694" s="28"/>
      <c r="HH694" s="28"/>
      <c r="HI694" s="28"/>
      <c r="HJ694" s="28"/>
      <c r="HK694" s="28"/>
      <c r="HL694" s="28"/>
      <c r="HM694" s="28"/>
      <c r="HN694" s="28"/>
      <c r="HO694" s="28"/>
      <c r="HP694" s="28"/>
      <c r="HQ694" s="28"/>
      <c r="HR694" s="28"/>
      <c r="HS694" s="28"/>
      <c r="HT694" s="28"/>
      <c r="HU694" s="28"/>
      <c r="HV694" s="28"/>
      <c r="HW694" s="28"/>
      <c r="HX694" s="28"/>
      <c r="HY694" s="28"/>
      <c r="HZ694" s="28"/>
      <c r="IA694" s="28"/>
      <c r="IB694" s="28"/>
      <c r="IC694" s="28"/>
      <c r="ID694" s="28"/>
      <c r="IE694" s="28"/>
      <c r="IF694" s="28"/>
      <c r="IG694" s="28"/>
      <c r="IH694" s="28"/>
      <c r="II694" s="28"/>
      <c r="IJ694" s="28"/>
      <c r="IK694" s="28"/>
      <c r="IL694" s="28"/>
      <c r="IM694" s="28"/>
    </row>
    <row r="695" spans="1:247" ht="25.5">
      <c r="A695" s="17" t="s">
        <v>3992</v>
      </c>
      <c r="B695" s="18" t="s">
        <v>3980</v>
      </c>
      <c r="C695" s="19" t="s">
        <v>3902</v>
      </c>
      <c r="D695" s="20" t="s">
        <v>3993</v>
      </c>
      <c r="E695" s="21" t="s">
        <v>3994</v>
      </c>
      <c r="F695" s="17" t="s">
        <v>369</v>
      </c>
      <c r="G695" s="17">
        <v>44400000</v>
      </c>
      <c r="H695" s="21" t="s">
        <v>1811</v>
      </c>
      <c r="I695" s="17" t="s">
        <v>1984</v>
      </c>
      <c r="J695" s="21" t="s">
        <v>3995</v>
      </c>
      <c r="K695" s="24">
        <v>200</v>
      </c>
      <c r="L695" s="25">
        <v>2970</v>
      </c>
      <c r="M695" s="37" t="s">
        <v>3996</v>
      </c>
      <c r="N695" s="27"/>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28"/>
      <c r="BB695" s="28"/>
      <c r="BC695" s="28"/>
      <c r="BD695" s="28"/>
      <c r="BE695" s="28"/>
      <c r="BF695" s="28"/>
      <c r="BG695" s="28"/>
      <c r="BH695" s="28"/>
      <c r="BI695" s="28"/>
      <c r="BJ695" s="28"/>
      <c r="BK695" s="28"/>
      <c r="BL695" s="28"/>
      <c r="BM695" s="28"/>
      <c r="BN695" s="28"/>
      <c r="BO695" s="28"/>
      <c r="BP695" s="28"/>
      <c r="BQ695" s="28"/>
      <c r="BR695" s="28"/>
      <c r="BS695" s="28"/>
      <c r="BT695" s="28"/>
      <c r="BU695" s="28"/>
      <c r="BV695" s="28"/>
      <c r="BW695" s="28"/>
      <c r="BX695" s="28"/>
      <c r="BY695" s="28"/>
      <c r="BZ695" s="28"/>
      <c r="CA695" s="28"/>
      <c r="CB695" s="28"/>
      <c r="CC695" s="28"/>
      <c r="CD695" s="28"/>
      <c r="CE695" s="28"/>
      <c r="CF695" s="28"/>
      <c r="CG695" s="28"/>
      <c r="CH695" s="28"/>
      <c r="CI695" s="28"/>
      <c r="CJ695" s="28"/>
      <c r="CK695" s="28"/>
      <c r="CL695" s="28"/>
      <c r="CM695" s="28"/>
      <c r="CN695" s="28"/>
      <c r="CO695" s="28"/>
      <c r="CP695" s="28"/>
      <c r="CQ695" s="28"/>
      <c r="CR695" s="28"/>
      <c r="CS695" s="28"/>
      <c r="CT695" s="28"/>
      <c r="CU695" s="28"/>
      <c r="CV695" s="28"/>
      <c r="CW695" s="28"/>
      <c r="CX695" s="28"/>
      <c r="CY695" s="28"/>
      <c r="CZ695" s="28"/>
      <c r="DA695" s="28"/>
      <c r="DB695" s="28"/>
      <c r="DC695" s="28"/>
      <c r="DD695" s="28"/>
      <c r="DE695" s="28"/>
      <c r="DF695" s="28"/>
      <c r="DG695" s="28"/>
      <c r="DH695" s="28"/>
      <c r="DI695" s="28"/>
      <c r="DJ695" s="28"/>
      <c r="DK695" s="28"/>
      <c r="DL695" s="28"/>
      <c r="DM695" s="28"/>
      <c r="DN695" s="28"/>
      <c r="DO695" s="28"/>
      <c r="DP695" s="28"/>
      <c r="DQ695" s="28"/>
      <c r="DR695" s="28"/>
      <c r="DS695" s="28"/>
      <c r="DT695" s="28"/>
      <c r="DU695" s="28"/>
      <c r="DV695" s="28"/>
      <c r="DW695" s="28"/>
      <c r="DX695" s="28"/>
      <c r="DY695" s="28"/>
      <c r="DZ695" s="28"/>
      <c r="EA695" s="28"/>
      <c r="EB695" s="28"/>
      <c r="EC695" s="28"/>
      <c r="ED695" s="28"/>
      <c r="EE695" s="28"/>
      <c r="EF695" s="28"/>
      <c r="EG695" s="28"/>
      <c r="EH695" s="28"/>
      <c r="EI695" s="28"/>
      <c r="EJ695" s="28"/>
      <c r="EK695" s="28"/>
      <c r="EL695" s="28"/>
      <c r="EM695" s="28"/>
      <c r="EN695" s="28"/>
      <c r="EO695" s="28"/>
      <c r="EP695" s="28"/>
      <c r="EQ695" s="28"/>
      <c r="ER695" s="28"/>
      <c r="ES695" s="28"/>
      <c r="ET695" s="28"/>
      <c r="EU695" s="28"/>
      <c r="EV695" s="28"/>
      <c r="EW695" s="28"/>
      <c r="EX695" s="28"/>
      <c r="EY695" s="28"/>
      <c r="EZ695" s="28"/>
      <c r="FA695" s="28"/>
      <c r="FB695" s="28"/>
      <c r="FC695" s="28"/>
      <c r="FD695" s="28"/>
      <c r="FE695" s="28"/>
      <c r="FF695" s="28"/>
      <c r="FG695" s="28"/>
      <c r="FH695" s="28"/>
      <c r="FI695" s="28"/>
      <c r="FJ695" s="28"/>
      <c r="FK695" s="28"/>
      <c r="FL695" s="28"/>
      <c r="FM695" s="28"/>
      <c r="FN695" s="28"/>
      <c r="FO695" s="28"/>
      <c r="FP695" s="28"/>
      <c r="FQ695" s="28"/>
      <c r="FR695" s="28"/>
      <c r="FS695" s="28"/>
      <c r="FT695" s="28"/>
      <c r="FU695" s="28"/>
      <c r="FV695" s="28"/>
      <c r="FW695" s="28"/>
      <c r="FX695" s="28"/>
      <c r="FY695" s="28"/>
      <c r="FZ695" s="28"/>
      <c r="GA695" s="28"/>
      <c r="GB695" s="28"/>
      <c r="GC695" s="28"/>
      <c r="GD695" s="28"/>
      <c r="GE695" s="28"/>
      <c r="GF695" s="28"/>
      <c r="GG695" s="28"/>
      <c r="GH695" s="28"/>
      <c r="GI695" s="28"/>
      <c r="GJ695" s="28"/>
      <c r="GK695" s="28"/>
      <c r="GL695" s="28"/>
      <c r="GM695" s="28"/>
      <c r="GN695" s="28"/>
      <c r="GO695" s="28"/>
      <c r="GP695" s="28"/>
      <c r="GQ695" s="28"/>
      <c r="GR695" s="28"/>
      <c r="GS695" s="28"/>
      <c r="GT695" s="28"/>
      <c r="GU695" s="28"/>
      <c r="GV695" s="28"/>
      <c r="GW695" s="28"/>
      <c r="GX695" s="28"/>
      <c r="GY695" s="28"/>
      <c r="GZ695" s="28"/>
      <c r="HA695" s="28"/>
      <c r="HB695" s="28"/>
      <c r="HC695" s="28"/>
      <c r="HD695" s="28"/>
      <c r="HE695" s="28"/>
      <c r="HF695" s="28"/>
      <c r="HG695" s="28"/>
      <c r="HH695" s="28"/>
      <c r="HI695" s="28"/>
      <c r="HJ695" s="28"/>
      <c r="HK695" s="28"/>
      <c r="HL695" s="28"/>
      <c r="HM695" s="28"/>
      <c r="HN695" s="28"/>
      <c r="HO695" s="28"/>
      <c r="HP695" s="28"/>
      <c r="HQ695" s="28"/>
      <c r="HR695" s="28"/>
      <c r="HS695" s="28"/>
      <c r="HT695" s="28"/>
      <c r="HU695" s="28"/>
      <c r="HV695" s="28"/>
      <c r="HW695" s="28"/>
      <c r="HX695" s="28"/>
      <c r="HY695" s="28"/>
      <c r="HZ695" s="28"/>
      <c r="IA695" s="28"/>
      <c r="IB695" s="28"/>
      <c r="IC695" s="28"/>
      <c r="ID695" s="28"/>
      <c r="IE695" s="28"/>
      <c r="IF695" s="28"/>
      <c r="IG695" s="28"/>
      <c r="IH695" s="28"/>
      <c r="II695" s="28"/>
      <c r="IJ695" s="28"/>
      <c r="IK695" s="28"/>
      <c r="IL695" s="28"/>
      <c r="IM695" s="28"/>
    </row>
    <row r="696" spans="1:247" ht="25.5">
      <c r="A696" s="17" t="s">
        <v>3997</v>
      </c>
      <c r="B696" s="18" t="s">
        <v>3980</v>
      </c>
      <c r="C696" s="19" t="s">
        <v>423</v>
      </c>
      <c r="D696" s="20" t="s">
        <v>3878</v>
      </c>
      <c r="E696" s="21" t="s">
        <v>3879</v>
      </c>
      <c r="F696" s="17" t="s">
        <v>369</v>
      </c>
      <c r="G696" s="17" t="s">
        <v>2510</v>
      </c>
      <c r="H696" s="21" t="s">
        <v>3804</v>
      </c>
      <c r="I696" s="17" t="s">
        <v>1374</v>
      </c>
      <c r="J696" s="21" t="s">
        <v>1375</v>
      </c>
      <c r="K696" s="24"/>
      <c r="L696" s="25">
        <v>7100</v>
      </c>
      <c r="M696" s="37" t="s">
        <v>3998</v>
      </c>
      <c r="N696" s="27"/>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c r="CY696" s="28"/>
      <c r="CZ696" s="28"/>
      <c r="DA696" s="28"/>
      <c r="DB696" s="28"/>
      <c r="DC696" s="28"/>
      <c r="DD696" s="28"/>
      <c r="DE696" s="28"/>
      <c r="DF696" s="28"/>
      <c r="DG696" s="28"/>
      <c r="DH696" s="28"/>
      <c r="DI696" s="28"/>
      <c r="DJ696" s="28"/>
      <c r="DK696" s="28"/>
      <c r="DL696" s="28"/>
      <c r="DM696" s="28"/>
      <c r="DN696" s="28"/>
      <c r="DO696" s="28"/>
      <c r="DP696" s="28"/>
      <c r="DQ696" s="28"/>
      <c r="DR696" s="28"/>
      <c r="DS696" s="28"/>
      <c r="DT696" s="28"/>
      <c r="DU696" s="28"/>
      <c r="DV696" s="28"/>
      <c r="DW696" s="28"/>
      <c r="DX696" s="28"/>
      <c r="DY696" s="28"/>
      <c r="DZ696" s="28"/>
      <c r="EA696" s="28"/>
      <c r="EB696" s="28"/>
      <c r="EC696" s="28"/>
      <c r="ED696" s="28"/>
      <c r="EE696" s="28"/>
      <c r="EF696" s="28"/>
      <c r="EG696" s="28"/>
      <c r="EH696" s="28"/>
      <c r="EI696" s="28"/>
      <c r="EJ696" s="28"/>
      <c r="EK696" s="28"/>
      <c r="EL696" s="28"/>
      <c r="EM696" s="28"/>
      <c r="EN696" s="28"/>
      <c r="EO696" s="28"/>
      <c r="EP696" s="28"/>
      <c r="EQ696" s="28"/>
      <c r="ER696" s="28"/>
      <c r="ES696" s="28"/>
      <c r="ET696" s="28"/>
      <c r="EU696" s="28"/>
      <c r="EV696" s="28"/>
      <c r="EW696" s="28"/>
      <c r="EX696" s="28"/>
      <c r="EY696" s="28"/>
      <c r="EZ696" s="28"/>
      <c r="FA696" s="28"/>
      <c r="FB696" s="28"/>
      <c r="FC696" s="28"/>
      <c r="FD696" s="28"/>
      <c r="FE696" s="28"/>
      <c r="FF696" s="28"/>
      <c r="FG696" s="28"/>
      <c r="FH696" s="28"/>
      <c r="FI696" s="28"/>
      <c r="FJ696" s="28"/>
      <c r="FK696" s="28"/>
      <c r="FL696" s="28"/>
      <c r="FM696" s="28"/>
      <c r="FN696" s="28"/>
      <c r="FO696" s="28"/>
      <c r="FP696" s="28"/>
      <c r="FQ696" s="28"/>
      <c r="FR696" s="28"/>
      <c r="FS696" s="28"/>
      <c r="FT696" s="28"/>
      <c r="FU696" s="28"/>
      <c r="FV696" s="28"/>
      <c r="FW696" s="28"/>
      <c r="FX696" s="28"/>
      <c r="FY696" s="28"/>
      <c r="FZ696" s="28"/>
      <c r="GA696" s="28"/>
      <c r="GB696" s="28"/>
      <c r="GC696" s="28"/>
      <c r="GD696" s="28"/>
      <c r="GE696" s="28"/>
      <c r="GF696" s="28"/>
      <c r="GG696" s="28"/>
      <c r="GH696" s="28"/>
      <c r="GI696" s="28"/>
      <c r="GJ696" s="28"/>
      <c r="GK696" s="28"/>
      <c r="GL696" s="28"/>
      <c r="GM696" s="28"/>
      <c r="GN696" s="28"/>
      <c r="GO696" s="28"/>
      <c r="GP696" s="28"/>
      <c r="GQ696" s="28"/>
      <c r="GR696" s="28"/>
      <c r="GS696" s="28"/>
      <c r="GT696" s="28"/>
      <c r="GU696" s="28"/>
      <c r="GV696" s="28"/>
      <c r="GW696" s="28"/>
      <c r="GX696" s="28"/>
      <c r="GY696" s="28"/>
      <c r="GZ696" s="28"/>
      <c r="HA696" s="28"/>
      <c r="HB696" s="28"/>
      <c r="HC696" s="28"/>
      <c r="HD696" s="28"/>
      <c r="HE696" s="28"/>
      <c r="HF696" s="28"/>
      <c r="HG696" s="28"/>
      <c r="HH696" s="28"/>
      <c r="HI696" s="28"/>
      <c r="HJ696" s="28"/>
      <c r="HK696" s="28"/>
      <c r="HL696" s="28"/>
      <c r="HM696" s="28"/>
      <c r="HN696" s="28"/>
      <c r="HO696" s="28"/>
      <c r="HP696" s="28"/>
      <c r="HQ696" s="28"/>
      <c r="HR696" s="28"/>
      <c r="HS696" s="28"/>
      <c r="HT696" s="28"/>
      <c r="HU696" s="28"/>
      <c r="HV696" s="28"/>
      <c r="HW696" s="28"/>
      <c r="HX696" s="28"/>
      <c r="HY696" s="28"/>
      <c r="HZ696" s="28"/>
      <c r="IA696" s="28"/>
      <c r="IB696" s="28"/>
      <c r="IC696" s="28"/>
      <c r="ID696" s="28"/>
      <c r="IE696" s="28"/>
      <c r="IF696" s="28"/>
      <c r="IG696" s="28"/>
      <c r="IH696" s="28"/>
      <c r="II696" s="28"/>
      <c r="IJ696" s="28"/>
      <c r="IK696" s="28"/>
      <c r="IL696" s="28"/>
      <c r="IM696" s="28"/>
    </row>
    <row r="697" spans="1:247" ht="25.5">
      <c r="A697" s="17" t="s">
        <v>3999</v>
      </c>
      <c r="B697" s="18" t="s">
        <v>3980</v>
      </c>
      <c r="C697" s="19" t="s">
        <v>396</v>
      </c>
      <c r="D697" s="20" t="s">
        <v>2501</v>
      </c>
      <c r="E697" s="21" t="s">
        <v>2502</v>
      </c>
      <c r="F697" s="17" t="s">
        <v>369</v>
      </c>
      <c r="G697" s="17">
        <v>39700000</v>
      </c>
      <c r="H697" s="21" t="s">
        <v>1031</v>
      </c>
      <c r="I697" s="17" t="s">
        <v>4000</v>
      </c>
      <c r="J697" s="21" t="s">
        <v>4001</v>
      </c>
      <c r="K697" s="24">
        <v>4</v>
      </c>
      <c r="L697" s="25">
        <v>480</v>
      </c>
      <c r="M697" s="37" t="s">
        <v>4002</v>
      </c>
      <c r="N697" s="27"/>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c r="BA697" s="28"/>
      <c r="BB697" s="28"/>
      <c r="BC697" s="28"/>
      <c r="BD697" s="28"/>
      <c r="BE697" s="28"/>
      <c r="BF697" s="28"/>
      <c r="BG697" s="28"/>
      <c r="BH697" s="28"/>
      <c r="BI697" s="28"/>
      <c r="BJ697" s="28"/>
      <c r="BK697" s="28"/>
      <c r="BL697" s="28"/>
      <c r="BM697" s="28"/>
      <c r="BN697" s="28"/>
      <c r="BO697" s="28"/>
      <c r="BP697" s="28"/>
      <c r="BQ697" s="28"/>
      <c r="BR697" s="28"/>
      <c r="BS697" s="28"/>
      <c r="BT697" s="28"/>
      <c r="BU697" s="28"/>
      <c r="BV697" s="28"/>
      <c r="BW697" s="28"/>
      <c r="BX697" s="28"/>
      <c r="BY697" s="28"/>
      <c r="BZ697" s="28"/>
      <c r="CA697" s="28"/>
      <c r="CB697" s="28"/>
      <c r="CC697" s="28"/>
      <c r="CD697" s="28"/>
      <c r="CE697" s="28"/>
      <c r="CF697" s="28"/>
      <c r="CG697" s="28"/>
      <c r="CH697" s="28"/>
      <c r="CI697" s="28"/>
      <c r="CJ697" s="28"/>
      <c r="CK697" s="28"/>
      <c r="CL697" s="28"/>
      <c r="CM697" s="28"/>
      <c r="CN697" s="28"/>
      <c r="CO697" s="28"/>
      <c r="CP697" s="28"/>
      <c r="CQ697" s="28"/>
      <c r="CR697" s="28"/>
      <c r="CS697" s="28"/>
      <c r="CT697" s="28"/>
      <c r="CU697" s="28"/>
      <c r="CV697" s="28"/>
      <c r="CW697" s="28"/>
      <c r="CX697" s="28"/>
      <c r="CY697" s="28"/>
      <c r="CZ697" s="28"/>
      <c r="DA697" s="28"/>
      <c r="DB697" s="28"/>
      <c r="DC697" s="28"/>
      <c r="DD697" s="28"/>
      <c r="DE697" s="28"/>
      <c r="DF697" s="28"/>
      <c r="DG697" s="28"/>
      <c r="DH697" s="28"/>
      <c r="DI697" s="28"/>
      <c r="DJ697" s="28"/>
      <c r="DK697" s="28"/>
      <c r="DL697" s="28"/>
      <c r="DM697" s="28"/>
      <c r="DN697" s="28"/>
      <c r="DO697" s="28"/>
      <c r="DP697" s="28"/>
      <c r="DQ697" s="28"/>
      <c r="DR697" s="28"/>
      <c r="DS697" s="28"/>
      <c r="DT697" s="28"/>
      <c r="DU697" s="28"/>
      <c r="DV697" s="28"/>
      <c r="DW697" s="28"/>
      <c r="DX697" s="28"/>
      <c r="DY697" s="28"/>
      <c r="DZ697" s="28"/>
      <c r="EA697" s="28"/>
      <c r="EB697" s="28"/>
      <c r="EC697" s="28"/>
      <c r="ED697" s="28"/>
      <c r="EE697" s="28"/>
      <c r="EF697" s="28"/>
      <c r="EG697" s="28"/>
      <c r="EH697" s="28"/>
      <c r="EI697" s="28"/>
      <c r="EJ697" s="28"/>
      <c r="EK697" s="28"/>
      <c r="EL697" s="28"/>
      <c r="EM697" s="28"/>
      <c r="EN697" s="28"/>
      <c r="EO697" s="28"/>
      <c r="EP697" s="28"/>
      <c r="EQ697" s="28"/>
      <c r="ER697" s="28"/>
      <c r="ES697" s="28"/>
      <c r="ET697" s="28"/>
      <c r="EU697" s="28"/>
      <c r="EV697" s="28"/>
      <c r="EW697" s="28"/>
      <c r="EX697" s="28"/>
      <c r="EY697" s="28"/>
      <c r="EZ697" s="28"/>
      <c r="FA697" s="28"/>
      <c r="FB697" s="28"/>
      <c r="FC697" s="28"/>
      <c r="FD697" s="28"/>
      <c r="FE697" s="28"/>
      <c r="FF697" s="28"/>
      <c r="FG697" s="28"/>
      <c r="FH697" s="28"/>
      <c r="FI697" s="28"/>
      <c r="FJ697" s="28"/>
      <c r="FK697" s="28"/>
      <c r="FL697" s="28"/>
      <c r="FM697" s="28"/>
      <c r="FN697" s="28"/>
      <c r="FO697" s="28"/>
      <c r="FP697" s="28"/>
      <c r="FQ697" s="28"/>
      <c r="FR697" s="28"/>
      <c r="FS697" s="28"/>
      <c r="FT697" s="28"/>
      <c r="FU697" s="28"/>
      <c r="FV697" s="28"/>
      <c r="FW697" s="28"/>
      <c r="FX697" s="28"/>
      <c r="FY697" s="28"/>
      <c r="FZ697" s="28"/>
      <c r="GA697" s="28"/>
      <c r="GB697" s="28"/>
      <c r="GC697" s="28"/>
      <c r="GD697" s="28"/>
      <c r="GE697" s="28"/>
      <c r="GF697" s="28"/>
      <c r="GG697" s="28"/>
      <c r="GH697" s="28"/>
      <c r="GI697" s="28"/>
      <c r="GJ697" s="28"/>
      <c r="GK697" s="28"/>
      <c r="GL697" s="28"/>
      <c r="GM697" s="28"/>
      <c r="GN697" s="28"/>
      <c r="GO697" s="28"/>
      <c r="GP697" s="28"/>
      <c r="GQ697" s="28"/>
      <c r="GR697" s="28"/>
      <c r="GS697" s="28"/>
      <c r="GT697" s="28"/>
      <c r="GU697" s="28"/>
      <c r="GV697" s="28"/>
      <c r="GW697" s="28"/>
      <c r="GX697" s="28"/>
      <c r="GY697" s="28"/>
      <c r="GZ697" s="28"/>
      <c r="HA697" s="28"/>
      <c r="HB697" s="28"/>
      <c r="HC697" s="28"/>
      <c r="HD697" s="28"/>
      <c r="HE697" s="28"/>
      <c r="HF697" s="28"/>
      <c r="HG697" s="28"/>
      <c r="HH697" s="28"/>
      <c r="HI697" s="28"/>
      <c r="HJ697" s="28"/>
      <c r="HK697" s="28"/>
      <c r="HL697" s="28"/>
      <c r="HM697" s="28"/>
      <c r="HN697" s="28"/>
      <c r="HO697" s="28"/>
      <c r="HP697" s="28"/>
      <c r="HQ697" s="28"/>
      <c r="HR697" s="28"/>
      <c r="HS697" s="28"/>
      <c r="HT697" s="28"/>
      <c r="HU697" s="28"/>
      <c r="HV697" s="28"/>
      <c r="HW697" s="28"/>
      <c r="HX697" s="28"/>
      <c r="HY697" s="28"/>
      <c r="HZ697" s="28"/>
      <c r="IA697" s="28"/>
      <c r="IB697" s="28"/>
      <c r="IC697" s="28"/>
      <c r="ID697" s="28"/>
      <c r="IE697" s="28"/>
      <c r="IF697" s="28"/>
      <c r="IG697" s="28"/>
      <c r="IH697" s="28"/>
      <c r="II697" s="28"/>
      <c r="IJ697" s="28"/>
      <c r="IK697" s="28"/>
      <c r="IL697" s="28"/>
      <c r="IM697" s="28"/>
    </row>
    <row r="698" spans="1:247" ht="25.5">
      <c r="A698" s="17" t="s">
        <v>4003</v>
      </c>
      <c r="B698" s="18" t="s">
        <v>4004</v>
      </c>
      <c r="C698" s="19" t="s">
        <v>396</v>
      </c>
      <c r="D698" s="20" t="s">
        <v>3718</v>
      </c>
      <c r="E698" s="21" t="s">
        <v>632</v>
      </c>
      <c r="F698" s="17" t="s">
        <v>368</v>
      </c>
      <c r="G698" s="17" t="s">
        <v>441</v>
      </c>
      <c r="H698" s="21" t="s">
        <v>442</v>
      </c>
      <c r="I698" s="17" t="s">
        <v>441</v>
      </c>
      <c r="J698" s="21" t="s">
        <v>4005</v>
      </c>
      <c r="K698" s="24">
        <v>4960</v>
      </c>
      <c r="L698" s="25">
        <v>7638.4</v>
      </c>
      <c r="M698" s="37"/>
      <c r="N698" s="27" t="s">
        <v>4006</v>
      </c>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28"/>
      <c r="AY698" s="28"/>
      <c r="AZ698" s="28"/>
      <c r="BA698" s="28"/>
      <c r="BB698" s="28"/>
      <c r="BC698" s="28"/>
      <c r="BD698" s="28"/>
      <c r="BE698" s="28"/>
      <c r="BF698" s="28"/>
      <c r="BG698" s="28"/>
      <c r="BH698" s="28"/>
      <c r="BI698" s="28"/>
      <c r="BJ698" s="28"/>
      <c r="BK698" s="28"/>
      <c r="BL698" s="28"/>
      <c r="BM698" s="28"/>
      <c r="BN698" s="28"/>
      <c r="BO698" s="28"/>
      <c r="BP698" s="28"/>
      <c r="BQ698" s="28"/>
      <c r="BR698" s="28"/>
      <c r="BS698" s="28"/>
      <c r="BT698" s="28"/>
      <c r="BU698" s="28"/>
      <c r="BV698" s="28"/>
      <c r="BW698" s="28"/>
      <c r="BX698" s="28"/>
      <c r="BY698" s="28"/>
      <c r="BZ698" s="28"/>
      <c r="CA698" s="28"/>
      <c r="CB698" s="28"/>
      <c r="CC698" s="28"/>
      <c r="CD698" s="28"/>
      <c r="CE698" s="28"/>
      <c r="CF698" s="28"/>
      <c r="CG698" s="28"/>
      <c r="CH698" s="28"/>
      <c r="CI698" s="28"/>
      <c r="CJ698" s="28"/>
      <c r="CK698" s="28"/>
      <c r="CL698" s="28"/>
      <c r="CM698" s="28"/>
      <c r="CN698" s="28"/>
      <c r="CO698" s="28"/>
      <c r="CP698" s="28"/>
      <c r="CQ698" s="28"/>
      <c r="CR698" s="28"/>
      <c r="CS698" s="28"/>
      <c r="CT698" s="28"/>
      <c r="CU698" s="28"/>
      <c r="CV698" s="28"/>
      <c r="CW698" s="28"/>
      <c r="CX698" s="28"/>
      <c r="CY698" s="28"/>
      <c r="CZ698" s="28"/>
      <c r="DA698" s="28"/>
      <c r="DB698" s="28"/>
      <c r="DC698" s="28"/>
      <c r="DD698" s="28"/>
      <c r="DE698" s="28"/>
      <c r="DF698" s="28"/>
      <c r="DG698" s="28"/>
      <c r="DH698" s="28"/>
      <c r="DI698" s="28"/>
      <c r="DJ698" s="28"/>
      <c r="DK698" s="28"/>
      <c r="DL698" s="28"/>
      <c r="DM698" s="28"/>
      <c r="DN698" s="28"/>
      <c r="DO698" s="28"/>
      <c r="DP698" s="28"/>
      <c r="DQ698" s="28"/>
      <c r="DR698" s="28"/>
      <c r="DS698" s="28"/>
      <c r="DT698" s="28"/>
      <c r="DU698" s="28"/>
      <c r="DV698" s="28"/>
      <c r="DW698" s="28"/>
      <c r="DX698" s="28"/>
      <c r="DY698" s="28"/>
      <c r="DZ698" s="28"/>
      <c r="EA698" s="28"/>
      <c r="EB698" s="28"/>
      <c r="EC698" s="28"/>
      <c r="ED698" s="28"/>
      <c r="EE698" s="28"/>
      <c r="EF698" s="28"/>
      <c r="EG698" s="28"/>
      <c r="EH698" s="28"/>
      <c r="EI698" s="28"/>
      <c r="EJ698" s="28"/>
      <c r="EK698" s="28"/>
      <c r="EL698" s="28"/>
      <c r="EM698" s="28"/>
      <c r="EN698" s="28"/>
      <c r="EO698" s="28"/>
      <c r="EP698" s="28"/>
      <c r="EQ698" s="28"/>
      <c r="ER698" s="28"/>
      <c r="ES698" s="28"/>
      <c r="ET698" s="28"/>
      <c r="EU698" s="28"/>
      <c r="EV698" s="28"/>
      <c r="EW698" s="28"/>
      <c r="EX698" s="28"/>
      <c r="EY698" s="28"/>
      <c r="EZ698" s="28"/>
      <c r="FA698" s="28"/>
      <c r="FB698" s="28"/>
      <c r="FC698" s="28"/>
      <c r="FD698" s="28"/>
      <c r="FE698" s="28"/>
      <c r="FF698" s="28"/>
      <c r="FG698" s="28"/>
      <c r="FH698" s="28"/>
      <c r="FI698" s="28"/>
      <c r="FJ698" s="28"/>
      <c r="FK698" s="28"/>
      <c r="FL698" s="28"/>
      <c r="FM698" s="28"/>
      <c r="FN698" s="28"/>
      <c r="FO698" s="28"/>
      <c r="FP698" s="28"/>
      <c r="FQ698" s="28"/>
      <c r="FR698" s="28"/>
      <c r="FS698" s="28"/>
      <c r="FT698" s="28"/>
      <c r="FU698" s="28"/>
      <c r="FV698" s="28"/>
      <c r="FW698" s="28"/>
      <c r="FX698" s="28"/>
      <c r="FY698" s="28"/>
      <c r="FZ698" s="28"/>
      <c r="GA698" s="28"/>
      <c r="GB698" s="28"/>
      <c r="GC698" s="28"/>
      <c r="GD698" s="28"/>
      <c r="GE698" s="28"/>
      <c r="GF698" s="28"/>
      <c r="GG698" s="28"/>
      <c r="GH698" s="28"/>
      <c r="GI698" s="28"/>
      <c r="GJ698" s="28"/>
      <c r="GK698" s="28"/>
      <c r="GL698" s="28"/>
      <c r="GM698" s="28"/>
      <c r="GN698" s="28"/>
      <c r="GO698" s="28"/>
      <c r="GP698" s="28"/>
      <c r="GQ698" s="28"/>
      <c r="GR698" s="28"/>
      <c r="GS698" s="28"/>
      <c r="GT698" s="28"/>
      <c r="GU698" s="28"/>
      <c r="GV698" s="28"/>
      <c r="GW698" s="28"/>
      <c r="GX698" s="28"/>
      <c r="GY698" s="28"/>
      <c r="GZ698" s="28"/>
      <c r="HA698" s="28"/>
      <c r="HB698" s="28"/>
      <c r="HC698" s="28"/>
      <c r="HD698" s="28"/>
      <c r="HE698" s="28"/>
      <c r="HF698" s="28"/>
      <c r="HG698" s="28"/>
      <c r="HH698" s="28"/>
      <c r="HI698" s="28"/>
      <c r="HJ698" s="28"/>
      <c r="HK698" s="28"/>
      <c r="HL698" s="28"/>
      <c r="HM698" s="28"/>
      <c r="HN698" s="28"/>
      <c r="HO698" s="28"/>
      <c r="HP698" s="28"/>
      <c r="HQ698" s="28"/>
      <c r="HR698" s="28"/>
      <c r="HS698" s="28"/>
      <c r="HT698" s="28"/>
      <c r="HU698" s="28"/>
      <c r="HV698" s="28"/>
      <c r="HW698" s="28"/>
      <c r="HX698" s="28"/>
      <c r="HY698" s="28"/>
      <c r="HZ698" s="28"/>
      <c r="IA698" s="28"/>
      <c r="IB698" s="28"/>
      <c r="IC698" s="28"/>
      <c r="ID698" s="28"/>
      <c r="IE698" s="28"/>
      <c r="IF698" s="28"/>
      <c r="IG698" s="28"/>
      <c r="IH698" s="28"/>
      <c r="II698" s="28"/>
      <c r="IJ698" s="28"/>
      <c r="IK698" s="28"/>
      <c r="IL698" s="28"/>
      <c r="IM698" s="28"/>
    </row>
    <row r="699" spans="1:247" ht="51">
      <c r="A699" s="17" t="s">
        <v>4007</v>
      </c>
      <c r="B699" s="18" t="s">
        <v>4004</v>
      </c>
      <c r="C699" s="19" t="s">
        <v>3902</v>
      </c>
      <c r="D699" s="20" t="s">
        <v>3878</v>
      </c>
      <c r="E699" s="21" t="s">
        <v>3879</v>
      </c>
      <c r="F699" s="17" t="s">
        <v>369</v>
      </c>
      <c r="G699" s="17" t="s">
        <v>3681</v>
      </c>
      <c r="H699" s="21" t="s">
        <v>3682</v>
      </c>
      <c r="I699" s="17" t="s">
        <v>454</v>
      </c>
      <c r="J699" s="21" t="s">
        <v>4008</v>
      </c>
      <c r="K699" s="24"/>
      <c r="L699" s="25">
        <v>1900</v>
      </c>
      <c r="M699" s="37" t="s">
        <v>4009</v>
      </c>
      <c r="N699" s="27"/>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28"/>
      <c r="AY699" s="28"/>
      <c r="AZ699" s="28"/>
      <c r="BA699" s="28"/>
      <c r="BB699" s="28"/>
      <c r="BC699" s="28"/>
      <c r="BD699" s="28"/>
      <c r="BE699" s="28"/>
      <c r="BF699" s="28"/>
      <c r="BG699" s="28"/>
      <c r="BH699" s="28"/>
      <c r="BI699" s="28"/>
      <c r="BJ699" s="28"/>
      <c r="BK699" s="28"/>
      <c r="BL699" s="28"/>
      <c r="BM699" s="28"/>
      <c r="BN699" s="28"/>
      <c r="BO699" s="28"/>
      <c r="BP699" s="28"/>
      <c r="BQ699" s="28"/>
      <c r="BR699" s="28"/>
      <c r="BS699" s="28"/>
      <c r="BT699" s="28"/>
      <c r="BU699" s="28"/>
      <c r="BV699" s="28"/>
      <c r="BW699" s="28"/>
      <c r="BX699" s="28"/>
      <c r="BY699" s="28"/>
      <c r="BZ699" s="28"/>
      <c r="CA699" s="28"/>
      <c r="CB699" s="28"/>
      <c r="CC699" s="28"/>
      <c r="CD699" s="28"/>
      <c r="CE699" s="28"/>
      <c r="CF699" s="28"/>
      <c r="CG699" s="28"/>
      <c r="CH699" s="28"/>
      <c r="CI699" s="28"/>
      <c r="CJ699" s="28"/>
      <c r="CK699" s="28"/>
      <c r="CL699" s="28"/>
      <c r="CM699" s="28"/>
      <c r="CN699" s="28"/>
      <c r="CO699" s="28"/>
      <c r="CP699" s="28"/>
      <c r="CQ699" s="28"/>
      <c r="CR699" s="28"/>
      <c r="CS699" s="28"/>
      <c r="CT699" s="28"/>
      <c r="CU699" s="28"/>
      <c r="CV699" s="28"/>
      <c r="CW699" s="28"/>
      <c r="CX699" s="28"/>
      <c r="CY699" s="28"/>
      <c r="CZ699" s="28"/>
      <c r="DA699" s="28"/>
      <c r="DB699" s="28"/>
      <c r="DC699" s="28"/>
      <c r="DD699" s="28"/>
      <c r="DE699" s="28"/>
      <c r="DF699" s="28"/>
      <c r="DG699" s="28"/>
      <c r="DH699" s="28"/>
      <c r="DI699" s="28"/>
      <c r="DJ699" s="28"/>
      <c r="DK699" s="28"/>
      <c r="DL699" s="28"/>
      <c r="DM699" s="28"/>
      <c r="DN699" s="28"/>
      <c r="DO699" s="28"/>
      <c r="DP699" s="28"/>
      <c r="DQ699" s="28"/>
      <c r="DR699" s="28"/>
      <c r="DS699" s="28"/>
      <c r="DT699" s="28"/>
      <c r="DU699" s="28"/>
      <c r="DV699" s="28"/>
      <c r="DW699" s="28"/>
      <c r="DX699" s="28"/>
      <c r="DY699" s="28"/>
      <c r="DZ699" s="28"/>
      <c r="EA699" s="28"/>
      <c r="EB699" s="28"/>
      <c r="EC699" s="28"/>
      <c r="ED699" s="28"/>
      <c r="EE699" s="28"/>
      <c r="EF699" s="28"/>
      <c r="EG699" s="28"/>
      <c r="EH699" s="28"/>
      <c r="EI699" s="28"/>
      <c r="EJ699" s="28"/>
      <c r="EK699" s="28"/>
      <c r="EL699" s="28"/>
      <c r="EM699" s="28"/>
      <c r="EN699" s="28"/>
      <c r="EO699" s="28"/>
      <c r="EP699" s="28"/>
      <c r="EQ699" s="28"/>
      <c r="ER699" s="28"/>
      <c r="ES699" s="28"/>
      <c r="ET699" s="28"/>
      <c r="EU699" s="28"/>
      <c r="EV699" s="28"/>
      <c r="EW699" s="28"/>
      <c r="EX699" s="28"/>
      <c r="EY699" s="28"/>
      <c r="EZ699" s="28"/>
      <c r="FA699" s="28"/>
      <c r="FB699" s="28"/>
      <c r="FC699" s="28"/>
      <c r="FD699" s="28"/>
      <c r="FE699" s="28"/>
      <c r="FF699" s="28"/>
      <c r="FG699" s="28"/>
      <c r="FH699" s="28"/>
      <c r="FI699" s="28"/>
      <c r="FJ699" s="28"/>
      <c r="FK699" s="28"/>
      <c r="FL699" s="28"/>
      <c r="FM699" s="28"/>
      <c r="FN699" s="28"/>
      <c r="FO699" s="28"/>
      <c r="FP699" s="28"/>
      <c r="FQ699" s="28"/>
      <c r="FR699" s="28"/>
      <c r="FS699" s="28"/>
      <c r="FT699" s="28"/>
      <c r="FU699" s="28"/>
      <c r="FV699" s="28"/>
      <c r="FW699" s="28"/>
      <c r="FX699" s="28"/>
      <c r="FY699" s="28"/>
      <c r="FZ699" s="28"/>
      <c r="GA699" s="28"/>
      <c r="GB699" s="28"/>
      <c r="GC699" s="28"/>
      <c r="GD699" s="28"/>
      <c r="GE699" s="28"/>
      <c r="GF699" s="28"/>
      <c r="GG699" s="28"/>
      <c r="GH699" s="28"/>
      <c r="GI699" s="28"/>
      <c r="GJ699" s="28"/>
      <c r="GK699" s="28"/>
      <c r="GL699" s="28"/>
      <c r="GM699" s="28"/>
      <c r="GN699" s="28"/>
      <c r="GO699" s="28"/>
      <c r="GP699" s="28"/>
      <c r="GQ699" s="28"/>
      <c r="GR699" s="28"/>
      <c r="GS699" s="28"/>
      <c r="GT699" s="28"/>
      <c r="GU699" s="28"/>
      <c r="GV699" s="28"/>
      <c r="GW699" s="28"/>
      <c r="GX699" s="28"/>
      <c r="GY699" s="28"/>
      <c r="GZ699" s="28"/>
      <c r="HA699" s="28"/>
      <c r="HB699" s="28"/>
      <c r="HC699" s="28"/>
      <c r="HD699" s="28"/>
      <c r="HE699" s="28"/>
      <c r="HF699" s="28"/>
      <c r="HG699" s="28"/>
      <c r="HH699" s="28"/>
      <c r="HI699" s="28"/>
      <c r="HJ699" s="28"/>
      <c r="HK699" s="28"/>
      <c r="HL699" s="28"/>
      <c r="HM699" s="28"/>
      <c r="HN699" s="28"/>
      <c r="HO699" s="28"/>
      <c r="HP699" s="28"/>
      <c r="HQ699" s="28"/>
      <c r="HR699" s="28"/>
      <c r="HS699" s="28"/>
      <c r="HT699" s="28"/>
      <c r="HU699" s="28"/>
      <c r="HV699" s="28"/>
      <c r="HW699" s="28"/>
      <c r="HX699" s="28"/>
      <c r="HY699" s="28"/>
      <c r="HZ699" s="28"/>
      <c r="IA699" s="28"/>
      <c r="IB699" s="28"/>
      <c r="IC699" s="28"/>
      <c r="ID699" s="28"/>
      <c r="IE699" s="28"/>
      <c r="IF699" s="28"/>
      <c r="IG699" s="28"/>
      <c r="IH699" s="28"/>
      <c r="II699" s="28"/>
      <c r="IJ699" s="28"/>
      <c r="IK699" s="28"/>
      <c r="IL699" s="28"/>
      <c r="IM699" s="28"/>
    </row>
    <row r="700" spans="1:247" ht="25.5">
      <c r="A700" s="17" t="s">
        <v>4010</v>
      </c>
      <c r="B700" s="18" t="s">
        <v>4004</v>
      </c>
      <c r="C700" s="19" t="s">
        <v>4011</v>
      </c>
      <c r="D700" s="20" t="s">
        <v>1445</v>
      </c>
      <c r="E700" s="21" t="s">
        <v>1446</v>
      </c>
      <c r="F700" s="17" t="s">
        <v>368</v>
      </c>
      <c r="G700" s="17" t="s">
        <v>753</v>
      </c>
      <c r="H700" s="21" t="s">
        <v>754</v>
      </c>
      <c r="I700" s="17" t="s">
        <v>4012</v>
      </c>
      <c r="J700" s="21" t="s">
        <v>4013</v>
      </c>
      <c r="K700" s="24" t="s">
        <v>4014</v>
      </c>
      <c r="L700" s="25">
        <v>4718</v>
      </c>
      <c r="M700" s="37"/>
      <c r="N700" s="27" t="s">
        <v>4015</v>
      </c>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28"/>
      <c r="AY700" s="28"/>
      <c r="AZ700" s="28"/>
      <c r="BA700" s="28"/>
      <c r="BB700" s="28"/>
      <c r="BC700" s="28"/>
      <c r="BD700" s="28"/>
      <c r="BE700" s="28"/>
      <c r="BF700" s="28"/>
      <c r="BG700" s="28"/>
      <c r="BH700" s="28"/>
      <c r="BI700" s="28"/>
      <c r="BJ700" s="28"/>
      <c r="BK700" s="28"/>
      <c r="BL700" s="28"/>
      <c r="BM700" s="28"/>
      <c r="BN700" s="28"/>
      <c r="BO700" s="28"/>
      <c r="BP700" s="28"/>
      <c r="BQ700" s="28"/>
      <c r="BR700" s="28"/>
      <c r="BS700" s="28"/>
      <c r="BT700" s="28"/>
      <c r="BU700" s="28"/>
      <c r="BV700" s="28"/>
      <c r="BW700" s="28"/>
      <c r="BX700" s="28"/>
      <c r="BY700" s="28"/>
      <c r="BZ700" s="28"/>
      <c r="CA700" s="28"/>
      <c r="CB700" s="28"/>
      <c r="CC700" s="28"/>
      <c r="CD700" s="28"/>
      <c r="CE700" s="28"/>
      <c r="CF700" s="28"/>
      <c r="CG700" s="28"/>
      <c r="CH700" s="28"/>
      <c r="CI700" s="28"/>
      <c r="CJ700" s="28"/>
      <c r="CK700" s="28"/>
      <c r="CL700" s="28"/>
      <c r="CM700" s="28"/>
      <c r="CN700" s="28"/>
      <c r="CO700" s="28"/>
      <c r="CP700" s="28"/>
      <c r="CQ700" s="28"/>
      <c r="CR700" s="28"/>
      <c r="CS700" s="28"/>
      <c r="CT700" s="28"/>
      <c r="CU700" s="28"/>
      <c r="CV700" s="28"/>
      <c r="CW700" s="28"/>
      <c r="CX700" s="28"/>
      <c r="CY700" s="28"/>
      <c r="CZ700" s="28"/>
      <c r="DA700" s="28"/>
      <c r="DB700" s="28"/>
      <c r="DC700" s="28"/>
      <c r="DD700" s="28"/>
      <c r="DE700" s="28"/>
      <c r="DF700" s="28"/>
      <c r="DG700" s="28"/>
      <c r="DH700" s="28"/>
      <c r="DI700" s="28"/>
      <c r="DJ700" s="28"/>
      <c r="DK700" s="28"/>
      <c r="DL700" s="28"/>
      <c r="DM700" s="28"/>
      <c r="DN700" s="28"/>
      <c r="DO700" s="28"/>
      <c r="DP700" s="28"/>
      <c r="DQ700" s="28"/>
      <c r="DR700" s="28"/>
      <c r="DS700" s="28"/>
      <c r="DT700" s="28"/>
      <c r="DU700" s="28"/>
      <c r="DV700" s="28"/>
      <c r="DW700" s="28"/>
      <c r="DX700" s="28"/>
      <c r="DY700" s="28"/>
      <c r="DZ700" s="28"/>
      <c r="EA700" s="28"/>
      <c r="EB700" s="28"/>
      <c r="EC700" s="28"/>
      <c r="ED700" s="28"/>
      <c r="EE700" s="28"/>
      <c r="EF700" s="28"/>
      <c r="EG700" s="28"/>
      <c r="EH700" s="28"/>
      <c r="EI700" s="28"/>
      <c r="EJ700" s="28"/>
      <c r="EK700" s="28"/>
      <c r="EL700" s="28"/>
      <c r="EM700" s="28"/>
      <c r="EN700" s="28"/>
      <c r="EO700" s="28"/>
      <c r="EP700" s="28"/>
      <c r="EQ700" s="28"/>
      <c r="ER700" s="28"/>
      <c r="ES700" s="28"/>
      <c r="ET700" s="28"/>
      <c r="EU700" s="28"/>
      <c r="EV700" s="28"/>
      <c r="EW700" s="28"/>
      <c r="EX700" s="28"/>
      <c r="EY700" s="28"/>
      <c r="EZ700" s="28"/>
      <c r="FA700" s="28"/>
      <c r="FB700" s="28"/>
      <c r="FC700" s="28"/>
      <c r="FD700" s="28"/>
      <c r="FE700" s="28"/>
      <c r="FF700" s="28"/>
      <c r="FG700" s="28"/>
      <c r="FH700" s="28"/>
      <c r="FI700" s="28"/>
      <c r="FJ700" s="28"/>
      <c r="FK700" s="28"/>
      <c r="FL700" s="28"/>
      <c r="FM700" s="28"/>
      <c r="FN700" s="28"/>
      <c r="FO700" s="28"/>
      <c r="FP700" s="28"/>
      <c r="FQ700" s="28"/>
      <c r="FR700" s="28"/>
      <c r="FS700" s="28"/>
      <c r="FT700" s="28"/>
      <c r="FU700" s="28"/>
      <c r="FV700" s="28"/>
      <c r="FW700" s="28"/>
      <c r="FX700" s="28"/>
      <c r="FY700" s="28"/>
      <c r="FZ700" s="28"/>
      <c r="GA700" s="28"/>
      <c r="GB700" s="28"/>
      <c r="GC700" s="28"/>
      <c r="GD700" s="28"/>
      <c r="GE700" s="28"/>
      <c r="GF700" s="28"/>
      <c r="GG700" s="28"/>
      <c r="GH700" s="28"/>
      <c r="GI700" s="28"/>
      <c r="GJ700" s="28"/>
      <c r="GK700" s="28"/>
      <c r="GL700" s="28"/>
      <c r="GM700" s="28"/>
      <c r="GN700" s="28"/>
      <c r="GO700" s="28"/>
      <c r="GP700" s="28"/>
      <c r="GQ700" s="28"/>
      <c r="GR700" s="28"/>
      <c r="GS700" s="28"/>
      <c r="GT700" s="28"/>
      <c r="GU700" s="28"/>
      <c r="GV700" s="28"/>
      <c r="GW700" s="28"/>
      <c r="GX700" s="28"/>
      <c r="GY700" s="28"/>
      <c r="GZ700" s="28"/>
      <c r="HA700" s="28"/>
      <c r="HB700" s="28"/>
      <c r="HC700" s="28"/>
      <c r="HD700" s="28"/>
      <c r="HE700" s="28"/>
      <c r="HF700" s="28"/>
      <c r="HG700" s="28"/>
      <c r="HH700" s="28"/>
      <c r="HI700" s="28"/>
      <c r="HJ700" s="28"/>
      <c r="HK700" s="28"/>
      <c r="HL700" s="28"/>
      <c r="HM700" s="28"/>
      <c r="HN700" s="28"/>
      <c r="HO700" s="28"/>
      <c r="HP700" s="28"/>
      <c r="HQ700" s="28"/>
      <c r="HR700" s="28"/>
      <c r="HS700" s="28"/>
      <c r="HT700" s="28"/>
      <c r="HU700" s="28"/>
      <c r="HV700" s="28"/>
      <c r="HW700" s="28"/>
      <c r="HX700" s="28"/>
      <c r="HY700" s="28"/>
      <c r="HZ700" s="28"/>
      <c r="IA700" s="28"/>
      <c r="IB700" s="28"/>
      <c r="IC700" s="28"/>
      <c r="ID700" s="28"/>
      <c r="IE700" s="28"/>
      <c r="IF700" s="28"/>
      <c r="IG700" s="28"/>
      <c r="IH700" s="28"/>
      <c r="II700" s="28"/>
      <c r="IJ700" s="28"/>
      <c r="IK700" s="28"/>
      <c r="IL700" s="28"/>
      <c r="IM700" s="28"/>
    </row>
    <row r="701" spans="1:247" ht="38.25">
      <c r="A701" s="17" t="s">
        <v>4016</v>
      </c>
      <c r="B701" s="18" t="s">
        <v>4017</v>
      </c>
      <c r="C701" s="19" t="s">
        <v>522</v>
      </c>
      <c r="D701" s="20" t="s">
        <v>658</v>
      </c>
      <c r="E701" s="21" t="s">
        <v>659</v>
      </c>
      <c r="F701" s="17" t="s">
        <v>369</v>
      </c>
      <c r="G701" s="17">
        <v>44500000</v>
      </c>
      <c r="H701" s="21" t="s">
        <v>4018</v>
      </c>
      <c r="I701" s="17" t="s">
        <v>4019</v>
      </c>
      <c r="J701" s="21" t="s">
        <v>4020</v>
      </c>
      <c r="K701" s="24"/>
      <c r="L701" s="25">
        <v>1800</v>
      </c>
      <c r="M701" s="37" t="s">
        <v>4021</v>
      </c>
      <c r="N701" s="27"/>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28"/>
      <c r="AY701" s="28"/>
      <c r="AZ701" s="28"/>
      <c r="BA701" s="28"/>
      <c r="BB701" s="28"/>
      <c r="BC701" s="28"/>
      <c r="BD701" s="28"/>
      <c r="BE701" s="28"/>
      <c r="BF701" s="28"/>
      <c r="BG701" s="28"/>
      <c r="BH701" s="28"/>
      <c r="BI701" s="28"/>
      <c r="BJ701" s="28"/>
      <c r="BK701" s="28"/>
      <c r="BL701" s="28"/>
      <c r="BM701" s="28"/>
      <c r="BN701" s="28"/>
      <c r="BO701" s="28"/>
      <c r="BP701" s="28"/>
      <c r="BQ701" s="28"/>
      <c r="BR701" s="28"/>
      <c r="BS701" s="28"/>
      <c r="BT701" s="28"/>
      <c r="BU701" s="28"/>
      <c r="BV701" s="28"/>
      <c r="BW701" s="28"/>
      <c r="BX701" s="28"/>
      <c r="BY701" s="28"/>
      <c r="BZ701" s="28"/>
      <c r="CA701" s="28"/>
      <c r="CB701" s="28"/>
      <c r="CC701" s="28"/>
      <c r="CD701" s="28"/>
      <c r="CE701" s="28"/>
      <c r="CF701" s="28"/>
      <c r="CG701" s="28"/>
      <c r="CH701" s="28"/>
      <c r="CI701" s="28"/>
      <c r="CJ701" s="28"/>
      <c r="CK701" s="28"/>
      <c r="CL701" s="28"/>
      <c r="CM701" s="28"/>
      <c r="CN701" s="28"/>
      <c r="CO701" s="28"/>
      <c r="CP701" s="28"/>
      <c r="CQ701" s="28"/>
      <c r="CR701" s="28"/>
      <c r="CS701" s="28"/>
      <c r="CT701" s="28"/>
      <c r="CU701" s="28"/>
      <c r="CV701" s="28"/>
      <c r="CW701" s="28"/>
      <c r="CX701" s="28"/>
      <c r="CY701" s="28"/>
      <c r="CZ701" s="28"/>
      <c r="DA701" s="28"/>
      <c r="DB701" s="28"/>
      <c r="DC701" s="28"/>
      <c r="DD701" s="28"/>
      <c r="DE701" s="28"/>
      <c r="DF701" s="28"/>
      <c r="DG701" s="28"/>
      <c r="DH701" s="28"/>
      <c r="DI701" s="28"/>
      <c r="DJ701" s="28"/>
      <c r="DK701" s="28"/>
      <c r="DL701" s="28"/>
      <c r="DM701" s="28"/>
      <c r="DN701" s="28"/>
      <c r="DO701" s="28"/>
      <c r="DP701" s="28"/>
      <c r="DQ701" s="28"/>
      <c r="DR701" s="28"/>
      <c r="DS701" s="28"/>
      <c r="DT701" s="28"/>
      <c r="DU701" s="28"/>
      <c r="DV701" s="28"/>
      <c r="DW701" s="28"/>
      <c r="DX701" s="28"/>
      <c r="DY701" s="28"/>
      <c r="DZ701" s="28"/>
      <c r="EA701" s="28"/>
      <c r="EB701" s="28"/>
      <c r="EC701" s="28"/>
      <c r="ED701" s="28"/>
      <c r="EE701" s="28"/>
      <c r="EF701" s="28"/>
      <c r="EG701" s="28"/>
      <c r="EH701" s="28"/>
      <c r="EI701" s="28"/>
      <c r="EJ701" s="28"/>
      <c r="EK701" s="28"/>
      <c r="EL701" s="28"/>
      <c r="EM701" s="28"/>
      <c r="EN701" s="28"/>
      <c r="EO701" s="28"/>
      <c r="EP701" s="28"/>
      <c r="EQ701" s="28"/>
      <c r="ER701" s="28"/>
      <c r="ES701" s="28"/>
      <c r="ET701" s="28"/>
      <c r="EU701" s="28"/>
      <c r="EV701" s="28"/>
      <c r="EW701" s="28"/>
      <c r="EX701" s="28"/>
      <c r="EY701" s="28"/>
      <c r="EZ701" s="28"/>
      <c r="FA701" s="28"/>
      <c r="FB701" s="28"/>
      <c r="FC701" s="28"/>
      <c r="FD701" s="28"/>
      <c r="FE701" s="28"/>
      <c r="FF701" s="28"/>
      <c r="FG701" s="28"/>
      <c r="FH701" s="28"/>
      <c r="FI701" s="28"/>
      <c r="FJ701" s="28"/>
      <c r="FK701" s="28"/>
      <c r="FL701" s="28"/>
      <c r="FM701" s="28"/>
      <c r="FN701" s="28"/>
      <c r="FO701" s="28"/>
      <c r="FP701" s="28"/>
      <c r="FQ701" s="28"/>
      <c r="FR701" s="28"/>
      <c r="FS701" s="28"/>
      <c r="FT701" s="28"/>
      <c r="FU701" s="28"/>
      <c r="FV701" s="28"/>
      <c r="FW701" s="28"/>
      <c r="FX701" s="28"/>
      <c r="FY701" s="28"/>
      <c r="FZ701" s="28"/>
      <c r="GA701" s="28"/>
      <c r="GB701" s="28"/>
      <c r="GC701" s="28"/>
      <c r="GD701" s="28"/>
      <c r="GE701" s="28"/>
      <c r="GF701" s="28"/>
      <c r="GG701" s="28"/>
      <c r="GH701" s="28"/>
      <c r="GI701" s="28"/>
      <c r="GJ701" s="28"/>
      <c r="GK701" s="28"/>
      <c r="GL701" s="28"/>
      <c r="GM701" s="28"/>
      <c r="GN701" s="28"/>
      <c r="GO701" s="28"/>
      <c r="GP701" s="28"/>
      <c r="GQ701" s="28"/>
      <c r="GR701" s="28"/>
      <c r="GS701" s="28"/>
      <c r="GT701" s="28"/>
      <c r="GU701" s="28"/>
      <c r="GV701" s="28"/>
      <c r="GW701" s="28"/>
      <c r="GX701" s="28"/>
      <c r="GY701" s="28"/>
      <c r="GZ701" s="28"/>
      <c r="HA701" s="28"/>
      <c r="HB701" s="28"/>
      <c r="HC701" s="28"/>
      <c r="HD701" s="28"/>
      <c r="HE701" s="28"/>
      <c r="HF701" s="28"/>
      <c r="HG701" s="28"/>
      <c r="HH701" s="28"/>
      <c r="HI701" s="28"/>
      <c r="HJ701" s="28"/>
      <c r="HK701" s="28"/>
      <c r="HL701" s="28"/>
      <c r="HM701" s="28"/>
      <c r="HN701" s="28"/>
      <c r="HO701" s="28"/>
      <c r="HP701" s="28"/>
      <c r="HQ701" s="28"/>
      <c r="HR701" s="28"/>
      <c r="HS701" s="28"/>
      <c r="HT701" s="28"/>
      <c r="HU701" s="28"/>
      <c r="HV701" s="28"/>
      <c r="HW701" s="28"/>
      <c r="HX701" s="28"/>
      <c r="HY701" s="28"/>
      <c r="HZ701" s="28"/>
      <c r="IA701" s="28"/>
      <c r="IB701" s="28"/>
      <c r="IC701" s="28"/>
      <c r="ID701" s="28"/>
      <c r="IE701" s="28"/>
      <c r="IF701" s="28"/>
      <c r="IG701" s="28"/>
      <c r="IH701" s="28"/>
      <c r="II701" s="28"/>
      <c r="IJ701" s="28"/>
      <c r="IK701" s="28"/>
      <c r="IL701" s="28"/>
      <c r="IM701" s="28"/>
    </row>
    <row r="702" spans="1:247" ht="51">
      <c r="A702" s="17" t="s">
        <v>4022</v>
      </c>
      <c r="B702" s="18" t="s">
        <v>4023</v>
      </c>
      <c r="C702" s="19" t="s">
        <v>531</v>
      </c>
      <c r="D702" s="20" t="s">
        <v>601</v>
      </c>
      <c r="E702" s="21" t="s">
        <v>602</v>
      </c>
      <c r="F702" s="17" t="s">
        <v>368</v>
      </c>
      <c r="G702" s="17" t="s">
        <v>534</v>
      </c>
      <c r="H702" s="21" t="s">
        <v>867</v>
      </c>
      <c r="I702" s="17" t="s">
        <v>534</v>
      </c>
      <c r="J702" s="21" t="s">
        <v>867</v>
      </c>
      <c r="K702" s="24"/>
      <c r="L702" s="25">
        <v>5000</v>
      </c>
      <c r="M702" s="37"/>
      <c r="N702" s="27" t="s">
        <v>4024</v>
      </c>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28"/>
      <c r="AY702" s="28"/>
      <c r="AZ702" s="28"/>
      <c r="BA702" s="28"/>
      <c r="BB702" s="28"/>
      <c r="BC702" s="28"/>
      <c r="BD702" s="28"/>
      <c r="BE702" s="28"/>
      <c r="BF702" s="28"/>
      <c r="BG702" s="28"/>
      <c r="BH702" s="28"/>
      <c r="BI702" s="28"/>
      <c r="BJ702" s="28"/>
      <c r="BK702" s="28"/>
      <c r="BL702" s="28"/>
      <c r="BM702" s="28"/>
      <c r="BN702" s="28"/>
      <c r="BO702" s="28"/>
      <c r="BP702" s="28"/>
      <c r="BQ702" s="28"/>
      <c r="BR702" s="28"/>
      <c r="BS702" s="28"/>
      <c r="BT702" s="28"/>
      <c r="BU702" s="28"/>
      <c r="BV702" s="28"/>
      <c r="BW702" s="28"/>
      <c r="BX702" s="28"/>
      <c r="BY702" s="28"/>
      <c r="BZ702" s="28"/>
      <c r="CA702" s="28"/>
      <c r="CB702" s="28"/>
      <c r="CC702" s="28"/>
      <c r="CD702" s="28"/>
      <c r="CE702" s="28"/>
      <c r="CF702" s="28"/>
      <c r="CG702" s="28"/>
      <c r="CH702" s="28"/>
      <c r="CI702" s="28"/>
      <c r="CJ702" s="28"/>
      <c r="CK702" s="28"/>
      <c r="CL702" s="28"/>
      <c r="CM702" s="28"/>
      <c r="CN702" s="28"/>
      <c r="CO702" s="28"/>
      <c r="CP702" s="28"/>
      <c r="CQ702" s="28"/>
      <c r="CR702" s="28"/>
      <c r="CS702" s="28"/>
      <c r="CT702" s="28"/>
      <c r="CU702" s="28"/>
      <c r="CV702" s="28"/>
      <c r="CW702" s="28"/>
      <c r="CX702" s="28"/>
      <c r="CY702" s="28"/>
      <c r="CZ702" s="28"/>
      <c r="DA702" s="28"/>
      <c r="DB702" s="28"/>
      <c r="DC702" s="28"/>
      <c r="DD702" s="28"/>
      <c r="DE702" s="28"/>
      <c r="DF702" s="28"/>
      <c r="DG702" s="28"/>
      <c r="DH702" s="28"/>
      <c r="DI702" s="28"/>
      <c r="DJ702" s="28"/>
      <c r="DK702" s="28"/>
      <c r="DL702" s="28"/>
      <c r="DM702" s="28"/>
      <c r="DN702" s="28"/>
      <c r="DO702" s="28"/>
      <c r="DP702" s="28"/>
      <c r="DQ702" s="28"/>
      <c r="DR702" s="28"/>
      <c r="DS702" s="28"/>
      <c r="DT702" s="28"/>
      <c r="DU702" s="28"/>
      <c r="DV702" s="28"/>
      <c r="DW702" s="28"/>
      <c r="DX702" s="28"/>
      <c r="DY702" s="28"/>
      <c r="DZ702" s="28"/>
      <c r="EA702" s="28"/>
      <c r="EB702" s="28"/>
      <c r="EC702" s="28"/>
      <c r="ED702" s="28"/>
      <c r="EE702" s="28"/>
      <c r="EF702" s="28"/>
      <c r="EG702" s="28"/>
      <c r="EH702" s="28"/>
      <c r="EI702" s="28"/>
      <c r="EJ702" s="28"/>
      <c r="EK702" s="28"/>
      <c r="EL702" s="28"/>
      <c r="EM702" s="28"/>
      <c r="EN702" s="28"/>
      <c r="EO702" s="28"/>
      <c r="EP702" s="28"/>
      <c r="EQ702" s="28"/>
      <c r="ER702" s="28"/>
      <c r="ES702" s="28"/>
      <c r="ET702" s="28"/>
      <c r="EU702" s="28"/>
      <c r="EV702" s="28"/>
      <c r="EW702" s="28"/>
      <c r="EX702" s="28"/>
      <c r="EY702" s="28"/>
      <c r="EZ702" s="28"/>
      <c r="FA702" s="28"/>
      <c r="FB702" s="28"/>
      <c r="FC702" s="28"/>
      <c r="FD702" s="28"/>
      <c r="FE702" s="28"/>
      <c r="FF702" s="28"/>
      <c r="FG702" s="28"/>
      <c r="FH702" s="28"/>
      <c r="FI702" s="28"/>
      <c r="FJ702" s="28"/>
      <c r="FK702" s="28"/>
      <c r="FL702" s="28"/>
      <c r="FM702" s="28"/>
      <c r="FN702" s="28"/>
      <c r="FO702" s="28"/>
      <c r="FP702" s="28"/>
      <c r="FQ702" s="28"/>
      <c r="FR702" s="28"/>
      <c r="FS702" s="28"/>
      <c r="FT702" s="28"/>
      <c r="FU702" s="28"/>
      <c r="FV702" s="28"/>
      <c r="FW702" s="28"/>
      <c r="FX702" s="28"/>
      <c r="FY702" s="28"/>
      <c r="FZ702" s="28"/>
      <c r="GA702" s="28"/>
      <c r="GB702" s="28"/>
      <c r="GC702" s="28"/>
      <c r="GD702" s="28"/>
      <c r="GE702" s="28"/>
      <c r="GF702" s="28"/>
      <c r="GG702" s="28"/>
      <c r="GH702" s="28"/>
      <c r="GI702" s="28"/>
      <c r="GJ702" s="28"/>
      <c r="GK702" s="28"/>
      <c r="GL702" s="28"/>
      <c r="GM702" s="28"/>
      <c r="GN702" s="28"/>
      <c r="GO702" s="28"/>
      <c r="GP702" s="28"/>
      <c r="GQ702" s="28"/>
      <c r="GR702" s="28"/>
      <c r="GS702" s="28"/>
      <c r="GT702" s="28"/>
      <c r="GU702" s="28"/>
      <c r="GV702" s="28"/>
      <c r="GW702" s="28"/>
      <c r="GX702" s="28"/>
      <c r="GY702" s="28"/>
      <c r="GZ702" s="28"/>
      <c r="HA702" s="28"/>
      <c r="HB702" s="28"/>
      <c r="HC702" s="28"/>
      <c r="HD702" s="28"/>
      <c r="HE702" s="28"/>
      <c r="HF702" s="28"/>
      <c r="HG702" s="28"/>
      <c r="HH702" s="28"/>
      <c r="HI702" s="28"/>
      <c r="HJ702" s="28"/>
      <c r="HK702" s="28"/>
      <c r="HL702" s="28"/>
      <c r="HM702" s="28"/>
      <c r="HN702" s="28"/>
      <c r="HO702" s="28"/>
      <c r="HP702" s="28"/>
      <c r="HQ702" s="28"/>
      <c r="HR702" s="28"/>
      <c r="HS702" s="28"/>
      <c r="HT702" s="28"/>
      <c r="HU702" s="28"/>
      <c r="HV702" s="28"/>
      <c r="HW702" s="28"/>
      <c r="HX702" s="28"/>
      <c r="HY702" s="28"/>
      <c r="HZ702" s="28"/>
      <c r="IA702" s="28"/>
      <c r="IB702" s="28"/>
      <c r="IC702" s="28"/>
      <c r="ID702" s="28"/>
      <c r="IE702" s="28"/>
      <c r="IF702" s="28"/>
      <c r="IG702" s="28"/>
      <c r="IH702" s="28"/>
      <c r="II702" s="28"/>
      <c r="IJ702" s="28"/>
      <c r="IK702" s="28"/>
      <c r="IL702" s="28"/>
      <c r="IM702" s="28"/>
    </row>
    <row r="703" spans="1:247" ht="25.5">
      <c r="A703" s="17" t="s">
        <v>4025</v>
      </c>
      <c r="B703" s="18" t="s">
        <v>4026</v>
      </c>
      <c r="C703" s="19" t="s">
        <v>396</v>
      </c>
      <c r="D703" s="20" t="s">
        <v>1994</v>
      </c>
      <c r="E703" s="21" t="s">
        <v>1995</v>
      </c>
      <c r="F703" s="17" t="s">
        <v>369</v>
      </c>
      <c r="G703" s="17">
        <v>42900000</v>
      </c>
      <c r="H703" s="21" t="s">
        <v>913</v>
      </c>
      <c r="I703" s="17" t="s">
        <v>4027</v>
      </c>
      <c r="J703" s="21" t="s">
        <v>4028</v>
      </c>
      <c r="K703" s="24">
        <v>2</v>
      </c>
      <c r="L703" s="25">
        <v>6200</v>
      </c>
      <c r="M703" s="37" t="s">
        <v>4029</v>
      </c>
      <c r="N703" s="27"/>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28"/>
      <c r="AY703" s="28"/>
      <c r="AZ703" s="28"/>
      <c r="BA703" s="28"/>
      <c r="BB703" s="28"/>
      <c r="BC703" s="28"/>
      <c r="BD703" s="28"/>
      <c r="BE703" s="28"/>
      <c r="BF703" s="28"/>
      <c r="BG703" s="28"/>
      <c r="BH703" s="28"/>
      <c r="BI703" s="28"/>
      <c r="BJ703" s="28"/>
      <c r="BK703" s="28"/>
      <c r="BL703" s="28"/>
      <c r="BM703" s="28"/>
      <c r="BN703" s="28"/>
      <c r="BO703" s="28"/>
      <c r="BP703" s="28"/>
      <c r="BQ703" s="28"/>
      <c r="BR703" s="28"/>
      <c r="BS703" s="28"/>
      <c r="BT703" s="28"/>
      <c r="BU703" s="28"/>
      <c r="BV703" s="28"/>
      <c r="BW703" s="28"/>
      <c r="BX703" s="28"/>
      <c r="BY703" s="28"/>
      <c r="BZ703" s="28"/>
      <c r="CA703" s="28"/>
      <c r="CB703" s="28"/>
      <c r="CC703" s="28"/>
      <c r="CD703" s="28"/>
      <c r="CE703" s="28"/>
      <c r="CF703" s="28"/>
      <c r="CG703" s="28"/>
      <c r="CH703" s="28"/>
      <c r="CI703" s="28"/>
      <c r="CJ703" s="28"/>
      <c r="CK703" s="28"/>
      <c r="CL703" s="28"/>
      <c r="CM703" s="28"/>
      <c r="CN703" s="28"/>
      <c r="CO703" s="28"/>
      <c r="CP703" s="28"/>
      <c r="CQ703" s="28"/>
      <c r="CR703" s="28"/>
      <c r="CS703" s="28"/>
      <c r="CT703" s="28"/>
      <c r="CU703" s="28"/>
      <c r="CV703" s="28"/>
      <c r="CW703" s="28"/>
      <c r="CX703" s="28"/>
      <c r="CY703" s="28"/>
      <c r="CZ703" s="28"/>
      <c r="DA703" s="28"/>
      <c r="DB703" s="28"/>
      <c r="DC703" s="28"/>
      <c r="DD703" s="28"/>
      <c r="DE703" s="28"/>
      <c r="DF703" s="28"/>
      <c r="DG703" s="28"/>
      <c r="DH703" s="28"/>
      <c r="DI703" s="28"/>
      <c r="DJ703" s="28"/>
      <c r="DK703" s="28"/>
      <c r="DL703" s="28"/>
      <c r="DM703" s="28"/>
      <c r="DN703" s="28"/>
      <c r="DO703" s="28"/>
      <c r="DP703" s="28"/>
      <c r="DQ703" s="28"/>
      <c r="DR703" s="28"/>
      <c r="DS703" s="28"/>
      <c r="DT703" s="28"/>
      <c r="DU703" s="28"/>
      <c r="DV703" s="28"/>
      <c r="DW703" s="28"/>
      <c r="DX703" s="28"/>
      <c r="DY703" s="28"/>
      <c r="DZ703" s="28"/>
      <c r="EA703" s="28"/>
      <c r="EB703" s="28"/>
      <c r="EC703" s="28"/>
      <c r="ED703" s="28"/>
      <c r="EE703" s="28"/>
      <c r="EF703" s="28"/>
      <c r="EG703" s="28"/>
      <c r="EH703" s="28"/>
      <c r="EI703" s="28"/>
      <c r="EJ703" s="28"/>
      <c r="EK703" s="28"/>
      <c r="EL703" s="28"/>
      <c r="EM703" s="28"/>
      <c r="EN703" s="28"/>
      <c r="EO703" s="28"/>
      <c r="EP703" s="28"/>
      <c r="EQ703" s="28"/>
      <c r="ER703" s="28"/>
      <c r="ES703" s="28"/>
      <c r="ET703" s="28"/>
      <c r="EU703" s="28"/>
      <c r="EV703" s="28"/>
      <c r="EW703" s="28"/>
      <c r="EX703" s="28"/>
      <c r="EY703" s="28"/>
      <c r="EZ703" s="28"/>
      <c r="FA703" s="28"/>
      <c r="FB703" s="28"/>
      <c r="FC703" s="28"/>
      <c r="FD703" s="28"/>
      <c r="FE703" s="28"/>
      <c r="FF703" s="28"/>
      <c r="FG703" s="28"/>
      <c r="FH703" s="28"/>
      <c r="FI703" s="28"/>
      <c r="FJ703" s="28"/>
      <c r="FK703" s="28"/>
      <c r="FL703" s="28"/>
      <c r="FM703" s="28"/>
      <c r="FN703" s="28"/>
      <c r="FO703" s="28"/>
      <c r="FP703" s="28"/>
      <c r="FQ703" s="28"/>
      <c r="FR703" s="28"/>
      <c r="FS703" s="28"/>
      <c r="FT703" s="28"/>
      <c r="FU703" s="28"/>
      <c r="FV703" s="28"/>
      <c r="FW703" s="28"/>
      <c r="FX703" s="28"/>
      <c r="FY703" s="28"/>
      <c r="FZ703" s="28"/>
      <c r="GA703" s="28"/>
      <c r="GB703" s="28"/>
      <c r="GC703" s="28"/>
      <c r="GD703" s="28"/>
      <c r="GE703" s="28"/>
      <c r="GF703" s="28"/>
      <c r="GG703" s="28"/>
      <c r="GH703" s="28"/>
      <c r="GI703" s="28"/>
      <c r="GJ703" s="28"/>
      <c r="GK703" s="28"/>
      <c r="GL703" s="28"/>
      <c r="GM703" s="28"/>
      <c r="GN703" s="28"/>
      <c r="GO703" s="28"/>
      <c r="GP703" s="28"/>
      <c r="GQ703" s="28"/>
      <c r="GR703" s="28"/>
      <c r="GS703" s="28"/>
      <c r="GT703" s="28"/>
      <c r="GU703" s="28"/>
      <c r="GV703" s="28"/>
      <c r="GW703" s="28"/>
      <c r="GX703" s="28"/>
      <c r="GY703" s="28"/>
      <c r="GZ703" s="28"/>
      <c r="HA703" s="28"/>
      <c r="HB703" s="28"/>
      <c r="HC703" s="28"/>
      <c r="HD703" s="28"/>
      <c r="HE703" s="28"/>
      <c r="HF703" s="28"/>
      <c r="HG703" s="28"/>
      <c r="HH703" s="28"/>
      <c r="HI703" s="28"/>
      <c r="HJ703" s="28"/>
      <c r="HK703" s="28"/>
      <c r="HL703" s="28"/>
      <c r="HM703" s="28"/>
      <c r="HN703" s="28"/>
      <c r="HO703" s="28"/>
      <c r="HP703" s="28"/>
      <c r="HQ703" s="28"/>
      <c r="HR703" s="28"/>
      <c r="HS703" s="28"/>
      <c r="HT703" s="28"/>
      <c r="HU703" s="28"/>
      <c r="HV703" s="28"/>
      <c r="HW703" s="28"/>
      <c r="HX703" s="28"/>
      <c r="HY703" s="28"/>
      <c r="HZ703" s="28"/>
      <c r="IA703" s="28"/>
      <c r="IB703" s="28"/>
      <c r="IC703" s="28"/>
      <c r="ID703" s="28"/>
      <c r="IE703" s="28"/>
      <c r="IF703" s="28"/>
      <c r="IG703" s="28"/>
      <c r="IH703" s="28"/>
      <c r="II703" s="28"/>
      <c r="IJ703" s="28"/>
      <c r="IK703" s="28"/>
      <c r="IL703" s="28"/>
      <c r="IM703" s="28"/>
    </row>
    <row r="704" spans="1:247" ht="25.5">
      <c r="A704" s="17" t="s">
        <v>4030</v>
      </c>
      <c r="B704" s="18" t="s">
        <v>2797</v>
      </c>
      <c r="C704" s="19" t="s">
        <v>423</v>
      </c>
      <c r="D704" s="20" t="s">
        <v>416</v>
      </c>
      <c r="E704" s="21" t="s">
        <v>417</v>
      </c>
      <c r="F704" s="17" t="s">
        <v>368</v>
      </c>
      <c r="G704" s="17" t="s">
        <v>2732</v>
      </c>
      <c r="H704" s="21" t="s">
        <v>2733</v>
      </c>
      <c r="I704" s="17" t="s">
        <v>4031</v>
      </c>
      <c r="J704" s="21" t="s">
        <v>4032</v>
      </c>
      <c r="K704" s="24"/>
      <c r="L704" s="25">
        <v>1100</v>
      </c>
      <c r="M704" s="37"/>
      <c r="N704" s="27" t="s">
        <v>4033</v>
      </c>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28"/>
      <c r="AY704" s="28"/>
      <c r="AZ704" s="28"/>
      <c r="BA704" s="28"/>
      <c r="BB704" s="28"/>
      <c r="BC704" s="28"/>
      <c r="BD704" s="28"/>
      <c r="BE704" s="28"/>
      <c r="BF704" s="28"/>
      <c r="BG704" s="28"/>
      <c r="BH704" s="28"/>
      <c r="BI704" s="28"/>
      <c r="BJ704" s="28"/>
      <c r="BK704" s="28"/>
      <c r="BL704" s="28"/>
      <c r="BM704" s="28"/>
      <c r="BN704" s="28"/>
      <c r="BO704" s="28"/>
      <c r="BP704" s="28"/>
      <c r="BQ704" s="28"/>
      <c r="BR704" s="28"/>
      <c r="BS704" s="28"/>
      <c r="BT704" s="28"/>
      <c r="BU704" s="28"/>
      <c r="BV704" s="28"/>
      <c r="BW704" s="28"/>
      <c r="BX704" s="28"/>
      <c r="BY704" s="28"/>
      <c r="BZ704" s="28"/>
      <c r="CA704" s="28"/>
      <c r="CB704" s="28"/>
      <c r="CC704" s="28"/>
      <c r="CD704" s="28"/>
      <c r="CE704" s="28"/>
      <c r="CF704" s="28"/>
      <c r="CG704" s="28"/>
      <c r="CH704" s="28"/>
      <c r="CI704" s="28"/>
      <c r="CJ704" s="28"/>
      <c r="CK704" s="28"/>
      <c r="CL704" s="28"/>
      <c r="CM704" s="28"/>
      <c r="CN704" s="28"/>
      <c r="CO704" s="28"/>
      <c r="CP704" s="28"/>
      <c r="CQ704" s="28"/>
      <c r="CR704" s="28"/>
      <c r="CS704" s="28"/>
      <c r="CT704" s="28"/>
      <c r="CU704" s="28"/>
      <c r="CV704" s="28"/>
      <c r="CW704" s="28"/>
      <c r="CX704" s="28"/>
      <c r="CY704" s="28"/>
      <c r="CZ704" s="28"/>
      <c r="DA704" s="28"/>
      <c r="DB704" s="28"/>
      <c r="DC704" s="28"/>
      <c r="DD704" s="28"/>
      <c r="DE704" s="28"/>
      <c r="DF704" s="28"/>
      <c r="DG704" s="28"/>
      <c r="DH704" s="28"/>
      <c r="DI704" s="28"/>
      <c r="DJ704" s="28"/>
      <c r="DK704" s="28"/>
      <c r="DL704" s="28"/>
      <c r="DM704" s="28"/>
      <c r="DN704" s="28"/>
      <c r="DO704" s="28"/>
      <c r="DP704" s="28"/>
      <c r="DQ704" s="28"/>
      <c r="DR704" s="28"/>
      <c r="DS704" s="28"/>
      <c r="DT704" s="28"/>
      <c r="DU704" s="28"/>
      <c r="DV704" s="28"/>
      <c r="DW704" s="28"/>
      <c r="DX704" s="28"/>
      <c r="DY704" s="28"/>
      <c r="DZ704" s="28"/>
      <c r="EA704" s="28"/>
      <c r="EB704" s="28"/>
      <c r="EC704" s="28"/>
      <c r="ED704" s="28"/>
      <c r="EE704" s="28"/>
      <c r="EF704" s="28"/>
      <c r="EG704" s="28"/>
      <c r="EH704" s="28"/>
      <c r="EI704" s="28"/>
      <c r="EJ704" s="28"/>
      <c r="EK704" s="28"/>
      <c r="EL704" s="28"/>
      <c r="EM704" s="28"/>
      <c r="EN704" s="28"/>
      <c r="EO704" s="28"/>
      <c r="EP704" s="28"/>
      <c r="EQ704" s="28"/>
      <c r="ER704" s="28"/>
      <c r="ES704" s="28"/>
      <c r="ET704" s="28"/>
      <c r="EU704" s="28"/>
      <c r="EV704" s="28"/>
      <c r="EW704" s="28"/>
      <c r="EX704" s="28"/>
      <c r="EY704" s="28"/>
      <c r="EZ704" s="28"/>
      <c r="FA704" s="28"/>
      <c r="FB704" s="28"/>
      <c r="FC704" s="28"/>
      <c r="FD704" s="28"/>
      <c r="FE704" s="28"/>
      <c r="FF704" s="28"/>
      <c r="FG704" s="28"/>
      <c r="FH704" s="28"/>
      <c r="FI704" s="28"/>
      <c r="FJ704" s="28"/>
      <c r="FK704" s="28"/>
      <c r="FL704" s="28"/>
      <c r="FM704" s="28"/>
      <c r="FN704" s="28"/>
      <c r="FO704" s="28"/>
      <c r="FP704" s="28"/>
      <c r="FQ704" s="28"/>
      <c r="FR704" s="28"/>
      <c r="FS704" s="28"/>
      <c r="FT704" s="28"/>
      <c r="FU704" s="28"/>
      <c r="FV704" s="28"/>
      <c r="FW704" s="28"/>
      <c r="FX704" s="28"/>
      <c r="FY704" s="28"/>
      <c r="FZ704" s="28"/>
      <c r="GA704" s="28"/>
      <c r="GB704" s="28"/>
      <c r="GC704" s="28"/>
      <c r="GD704" s="28"/>
      <c r="GE704" s="28"/>
      <c r="GF704" s="28"/>
      <c r="GG704" s="28"/>
      <c r="GH704" s="28"/>
      <c r="GI704" s="28"/>
      <c r="GJ704" s="28"/>
      <c r="GK704" s="28"/>
      <c r="GL704" s="28"/>
      <c r="GM704" s="28"/>
      <c r="GN704" s="28"/>
      <c r="GO704" s="28"/>
      <c r="GP704" s="28"/>
      <c r="GQ704" s="28"/>
      <c r="GR704" s="28"/>
      <c r="GS704" s="28"/>
      <c r="GT704" s="28"/>
      <c r="GU704" s="28"/>
      <c r="GV704" s="28"/>
      <c r="GW704" s="28"/>
      <c r="GX704" s="28"/>
      <c r="GY704" s="28"/>
      <c r="GZ704" s="28"/>
      <c r="HA704" s="28"/>
      <c r="HB704" s="28"/>
      <c r="HC704" s="28"/>
      <c r="HD704" s="28"/>
      <c r="HE704" s="28"/>
      <c r="HF704" s="28"/>
      <c r="HG704" s="28"/>
      <c r="HH704" s="28"/>
      <c r="HI704" s="28"/>
      <c r="HJ704" s="28"/>
      <c r="HK704" s="28"/>
      <c r="HL704" s="28"/>
      <c r="HM704" s="28"/>
      <c r="HN704" s="28"/>
      <c r="HO704" s="28"/>
      <c r="HP704" s="28"/>
      <c r="HQ704" s="28"/>
      <c r="HR704" s="28"/>
      <c r="HS704" s="28"/>
      <c r="HT704" s="28"/>
      <c r="HU704" s="28"/>
      <c r="HV704" s="28"/>
      <c r="HW704" s="28"/>
      <c r="HX704" s="28"/>
      <c r="HY704" s="28"/>
      <c r="HZ704" s="28"/>
      <c r="IA704" s="28"/>
      <c r="IB704" s="28"/>
      <c r="IC704" s="28"/>
      <c r="ID704" s="28"/>
      <c r="IE704" s="28"/>
      <c r="IF704" s="28"/>
      <c r="IG704" s="28"/>
      <c r="IH704" s="28"/>
      <c r="II704" s="28"/>
      <c r="IJ704" s="28"/>
      <c r="IK704" s="28"/>
      <c r="IL704" s="28"/>
      <c r="IM704" s="28"/>
    </row>
    <row r="767" ht="12.75"/>
    <row r="768" ht="12.75"/>
    <row r="769" ht="12.75"/>
    <row r="770" ht="12.75"/>
    <row r="914" ht="12.75"/>
    <row r="915" ht="12.75"/>
    <row r="916" ht="12.75"/>
    <row r="917" ht="12.75"/>
    <row r="918" ht="12.75"/>
    <row r="919" ht="12.75"/>
    <row r="920" ht="12.75"/>
    <row r="921" ht="12.75"/>
    <row r="922" ht="12.75"/>
    <row r="923" ht="12.75"/>
    <row r="924" ht="12.75"/>
    <row r="925" ht="12.75"/>
    <row r="1237" ht="12.75"/>
    <row r="1238" ht="12.75"/>
    <row r="1239" ht="12.75"/>
    <row r="1240" ht="12.75"/>
    <row r="1241" ht="12.75"/>
    <row r="1242" ht="12.75"/>
    <row r="1243" ht="12.75"/>
    <row r="1244" ht="12.75"/>
    <row r="1245" ht="12.75"/>
    <row r="1246" ht="12.75"/>
    <row r="1247" ht="12.75"/>
    <row r="1248" ht="12.75"/>
    <row r="1249" ht="12.75"/>
    <row r="1250" ht="12.75"/>
    <row r="1488" ht="12.75"/>
    <row r="1489" ht="12.75"/>
    <row r="1490" ht="12.75"/>
    <row r="1491" ht="12.75"/>
    <row r="1492" ht="12.75"/>
    <row r="1598" ht="12.75"/>
    <row r="1931" ht="12.75"/>
    <row r="1932" ht="12.75"/>
    <row r="1933" ht="12.75"/>
    <row r="1934" ht="12.75"/>
    <row r="1935" ht="12.75"/>
    <row r="1936" ht="12.75"/>
    <row r="1983" ht="12.75"/>
    <row r="1984" ht="12.75"/>
    <row r="1985" ht="12.75"/>
    <row r="1986" ht="12.75"/>
    <row r="1987" ht="12.75"/>
    <row r="1988" ht="12.75"/>
    <row r="2093" ht="12.75"/>
    <row r="2094" ht="12.75"/>
    <row r="2159" ht="12.75"/>
    <row r="2160" ht="12.75"/>
    <row r="2161" ht="12.75"/>
    <row r="2162" ht="12.75"/>
    <row r="2163" ht="12.75"/>
    <row r="2164" ht="12.75"/>
    <row r="2172" ht="12.75"/>
    <row r="2173" ht="12.75"/>
    <row r="2174"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3222" ht="12.75"/>
    <row r="3223" ht="12.75"/>
    <row r="3224" ht="12.75"/>
    <row r="4247" ht="12.75"/>
    <row r="4248" ht="12.75"/>
    <row r="4249" ht="12.75"/>
    <row r="4271" ht="12.75"/>
    <row r="4272" ht="12.75"/>
    <row r="4273" ht="12.75"/>
    <row r="4274" ht="12.75"/>
    <row r="4275" ht="12.75"/>
    <row r="4276" ht="12.75"/>
    <row r="4277" ht="12.75"/>
    <row r="5291" ht="12.75"/>
    <row r="5292" ht="12.75"/>
    <row r="5293" ht="12.75"/>
    <row r="5703" ht="12.75"/>
    <row r="5704" ht="12.75"/>
    <row r="5705" ht="12.75"/>
  </sheetData>
  <sheetProtection/>
  <autoFilter ref="A2:IM704"/>
  <mergeCells count="11">
    <mergeCell ref="G1:H1"/>
    <mergeCell ref="I1:J1"/>
    <mergeCell ref="K1:K2"/>
    <mergeCell ref="L1:L2"/>
    <mergeCell ref="M1:M2"/>
    <mergeCell ref="N1:N2"/>
    <mergeCell ref="A1:A2"/>
    <mergeCell ref="B1:B2"/>
    <mergeCell ref="C1:C2"/>
    <mergeCell ref="D1:E1"/>
    <mergeCell ref="F1:F2"/>
  </mergeCells>
  <conditionalFormatting sqref="M686">
    <cfRule type="duplicateValues" priority="1" dxfId="18">
      <formula>AND(COUNTIF($M$686:$M$686,M686)&gt;1,NOT(ISBLANK(M686)))</formula>
    </cfRule>
  </conditionalFormatting>
  <conditionalFormatting sqref="M686">
    <cfRule type="duplicateValues" priority="2" dxfId="18">
      <formula>AND(COUNTIF($M$686:$M$686,M686)&gt;1,NOT(ISBLANK(M686)))</formula>
    </cfRule>
    <cfRule type="duplicateValues" priority="3" dxfId="18">
      <formula>AND(COUNTIF($M$686:$M$686,M686)&gt;1,NOT(ISBLANK(M686)))</formula>
    </cfRule>
  </conditionalFormatting>
  <conditionalFormatting sqref="M686">
    <cfRule type="duplicateValues" priority="4" dxfId="18">
      <formula>AND(COUNTIF($M$686:$M$686,M686)&gt;1,NOT(ISBLANK(M686)))</formula>
    </cfRule>
    <cfRule type="duplicateValues" priority="5" dxfId="18">
      <formula>AND(COUNTIF($M$686:$M$686,M686)&gt;1,NOT(ISBLANK(M686)))</formula>
    </cfRule>
    <cfRule type="duplicateValues" priority="6" dxfId="18">
      <formula>AND(COUNTIF($M$686:$M$686,M686)&gt;1,NOT(ISBLANK(M686)))</formula>
    </cfRule>
  </conditionalFormatting>
  <conditionalFormatting sqref="M571:M651">
    <cfRule type="duplicateValues" priority="40" dxfId="18">
      <formula>AND(COUNTIF($M$571:$M$651,M571)&gt;1,NOT(ISBLANK(M571)))</formula>
    </cfRule>
  </conditionalFormatting>
  <conditionalFormatting sqref="M571:M651">
    <cfRule type="duplicateValues" priority="42" dxfId="18">
      <formula>AND(COUNTIF($M$571:$M$651,M571)&gt;1,NOT(ISBLANK(M571)))</formula>
    </cfRule>
    <cfRule type="duplicateValues" priority="43" dxfId="18">
      <formula>AND(COUNTIF($M$571:$M$651,M571)&gt;1,NOT(ISBLANK(M571)))</formula>
    </cfRule>
  </conditionalFormatting>
  <conditionalFormatting sqref="M571:M651">
    <cfRule type="duplicateValues" priority="46" dxfId="18">
      <formula>AND(COUNTIF($M$571:$M$651,M571)&gt;1,NOT(ISBLANK(M571)))</formula>
    </cfRule>
    <cfRule type="duplicateValues" priority="47" dxfId="18">
      <formula>AND(COUNTIF($M$571:$M$651,M571)&gt;1,NOT(ISBLANK(M571)))</formula>
    </cfRule>
    <cfRule type="duplicateValues" priority="48" dxfId="18">
      <formula>AND(COUNTIF($M$571:$M$651,M571)&gt;1,NOT(ISBLANK(M571)))</formula>
    </cfRule>
  </conditionalFormatting>
  <conditionalFormatting sqref="M4:M570">
    <cfRule type="duplicateValues" priority="103" dxfId="18">
      <formula>AND(COUNTIF($M$4:$M$570,M4)&gt;1,NOT(ISBLANK(M4)))</formula>
    </cfRule>
  </conditionalFormatting>
  <conditionalFormatting sqref="M4:M570">
    <cfRule type="duplicateValues" priority="104" dxfId="18">
      <formula>AND(COUNTIF($M$4:$M$570,M4)&gt;1,NOT(ISBLANK(M4)))</formula>
    </cfRule>
    <cfRule type="duplicateValues" priority="105" dxfId="18">
      <formula>AND(COUNTIF($M$4:$M$570,M4)&gt;1,NOT(ISBLANK(M4)))</formula>
    </cfRule>
  </conditionalFormatting>
  <conditionalFormatting sqref="M4:M570">
    <cfRule type="duplicateValues" priority="106" dxfId="18">
      <formula>AND(COUNTIF($M$4:$M$570,M4)&gt;1,NOT(ISBLANK(M4)))</formula>
    </cfRule>
    <cfRule type="duplicateValues" priority="107" dxfId="18">
      <formula>AND(COUNTIF($M$4:$M$570,M4)&gt;1,NOT(ISBLANK(M4)))</formula>
    </cfRule>
    <cfRule type="duplicateValues" priority="108" dxfId="18">
      <formula>AND(COUNTIF($M$4:$M$570,M4)&gt;1,NOT(ISBLANK(M4)))</formula>
    </cfRule>
  </conditionalFormatting>
  <printOptions/>
  <pageMargins left="0.7" right="0.7" top="0.75" bottom="0.75" header="0.3" footer="0.3"/>
  <pageSetup orientation="portrait" paperSize="9"/>
  <ignoredErrors>
    <ignoredError sqref="A3:N3 E4:I140 E703:I704 E702:I702 E701:I701 E627:I700 E616:I626 E543:I615 E507:I542 E421:I506 E312:I420 E297:I311 E141:I29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Maia Ruadze</cp:lastModifiedBy>
  <dcterms:created xsi:type="dcterms:W3CDTF">2015-02-25T08:49:59Z</dcterms:created>
  <dcterms:modified xsi:type="dcterms:W3CDTF">2015-02-25T11:06:26Z</dcterms:modified>
  <cp:category/>
  <cp:version/>
  <cp:contentType/>
  <cp:contentStatus/>
</cp:coreProperties>
</file>